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290" firstSheet="1" activeTab="1"/>
  </bookViews>
  <sheets>
    <sheet name="S1. Selected data" sheetId="1" state="hidden" r:id="rId1"/>
    <sheet name="Pension_Access data by gender" sheetId="2" r:id="rId2"/>
    <sheet name="FSIs" sheetId="3" state="hidden" r:id="rId3"/>
    <sheet name="Sheet1" sheetId="4" state="hidden" r:id="rId4"/>
  </sheets>
  <externalReferences>
    <externalReference r:id="rId7"/>
  </externalReferences>
  <definedNames>
    <definedName name="_xlfn.AGGREGATE" hidden="1">#NAME?</definedName>
    <definedName name="Beg_Bal" localSheetId="0">#REF!</definedName>
    <definedName name="Beg_Bal">#REF!</definedName>
    <definedName name="Cum_Int" localSheetId="0">#REF!</definedName>
    <definedName name="Cum_Int">#REF!</definedName>
    <definedName name="Data" localSheetId="0">#REF!</definedName>
    <definedName name="Data">#REF!</definedName>
    <definedName name="End_Bal" localSheetId="0">#REF!</definedName>
    <definedName name="End_Bal">#REF!</definedName>
    <definedName name="Extra_Pay" localSheetId="0">#REF!</definedName>
    <definedName name="Extra_Pay">#REF!</definedName>
    <definedName name="Full_Print" localSheetId="0">#REF!</definedName>
    <definedName name="Full_Print">#REF!</definedName>
    <definedName name="Header_Row" localSheetId="0">ROW(#REF!)</definedName>
    <definedName name="Header_Row">ROW(#REF!)</definedName>
    <definedName name="Int" localSheetId="0">#REF!</definedName>
    <definedName name="Int">#REF!</definedName>
    <definedName name="Interest_Rate" localSheetId="0">#REF!</definedName>
    <definedName name="Interest_Rate">#REF!</definedName>
    <definedName name="Last_Row" localSheetId="0">IF('S1. Selected data'!Values_Entered,'S1. Selected data'!Header_Row+'S1. Selected data'!Number_of_Payments,'S1. Selected data'!Header_Row)</definedName>
    <definedName name="Last_Row">IF(Values_Entered,Header_Row+Number_of_Payments,Header_Row)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Num_Pmt_Per_Year" localSheetId="0">#REF!</definedName>
    <definedName name="Num_Pmt_Per_Year">#REF!</definedName>
    <definedName name="Number_of_Payments" localSheetId="0">MATCH(0.01,'S1. Selected data'!End_Bal,-1)+1</definedName>
    <definedName name="Number_of_Payments">MATCH(0.01,End_Bal,-1)+1</definedName>
    <definedName name="out" localSheetId="0">IF('S1. Selected data'!Values_Entered,'S1. Selected data'!Header_Row+'S1. Selected data'!Number_of_Payments,'S1. Selected data'!Header_Row)</definedName>
    <definedName name="out">IF(Values_Entered,Header_Row+Number_of_Payments,Header_Row)</definedName>
    <definedName name="Pay_Date" localSheetId="0">#REF!</definedName>
    <definedName name="Pay_Date">#REF!</definedName>
    <definedName name="Pay_Num" localSheetId="0">#REF!</definedName>
    <definedName name="Pay_Num">#REF!</definedName>
    <definedName name="Payment_Date" localSheetId="0">DATE(YEAR('S1. Selected data'!Loan_Start),MONTH('S1. Selected data'!Loan_Start)+Payment_Number,DAY('S1. Selected data'!Loan_Start))</definedName>
    <definedName name="Payment_Date">DATE(YEAR(Loan_Start),MONTH(Loan_Start)+Payment_Number,DAY(Loan_Start))</definedName>
    <definedName name="Princ" localSheetId="0">#REF!</definedName>
    <definedName name="Princ">#REF!</definedName>
    <definedName name="Print_Area_Reset" localSheetId="0">OFFSET('S1. Selected data'!Full_Print,0,0,'S1. Selected data'!Last_Row)</definedName>
    <definedName name="Print_Area_Reset">OFFSET(Full_Print,0,0,Last_Row)</definedName>
    <definedName name="Sched_Pay" localSheetId="0">#REF!</definedName>
    <definedName name="Sched_Pay">#REF!</definedName>
    <definedName name="Scheduled_Extra_Payments" localSheetId="0">#REF!</definedName>
    <definedName name="Scheduled_Extra_Payments">#REF!</definedName>
    <definedName name="Scheduled_Interest_Rate" localSheetId="0">#REF!</definedName>
    <definedName name="Scheduled_Interest_Rate">#REF!</definedName>
    <definedName name="Scheduled_Monthly_Payment" localSheetId="0">#REF!</definedName>
    <definedName name="Scheduled_Monthly_Payment">#REF!</definedName>
    <definedName name="Total_Interest" localSheetId="0">#REF!</definedName>
    <definedName name="Total_Interest">#REF!</definedName>
    <definedName name="Total_Pay" localSheetId="0">#REF!</definedName>
    <definedName name="Total_Pay">#REF!</definedName>
    <definedName name="Values_Entered" localSheetId="0">IF('S1. Selected data'!Loan_Amount*'S1. Selected data'!Interest_Rate*'S1. Selected data'!Loan_Years*'S1. Selected data'!Loan_Start&gt;0,1,0)</definedName>
    <definedName name="Values_Entered">IF(Loan_Amount*Interest_Rate*Loan_Years*Loan_Start&gt;0,1,0)</definedName>
    <definedName name="vDateTime" localSheetId="0">#REF!</definedName>
    <definedName name="vDateTime">#REF!</definedName>
    <definedName name="vDiastolic" localSheetId="0">#REF!</definedName>
    <definedName name="vDiastolic">#REF!</definedName>
    <definedName name="vHeartRate" localSheetId="0">#REF!</definedName>
    <definedName name="vHeartRate">#REF!</definedName>
    <definedName name="vSystolic" localSheetId="0">#REF!</definedName>
    <definedName name="vSystolic">#REF!</definedName>
  </definedNames>
  <calcPr fullCalcOnLoad="1"/>
</workbook>
</file>

<file path=xl/sharedStrings.xml><?xml version="1.0" encoding="utf-8"?>
<sst xmlns="http://schemas.openxmlformats.org/spreadsheetml/2006/main" count="179" uniqueCount="135">
  <si>
    <t>Total Assets</t>
  </si>
  <si>
    <t>Total Deposits</t>
  </si>
  <si>
    <t>Females</t>
  </si>
  <si>
    <t>Males</t>
  </si>
  <si>
    <t>Number of Accounts</t>
  </si>
  <si>
    <t>TOTAL</t>
  </si>
  <si>
    <t>Number of MFIs</t>
  </si>
  <si>
    <t>Province</t>
  </si>
  <si>
    <t>Kigali City</t>
  </si>
  <si>
    <t>Northern</t>
  </si>
  <si>
    <t>Southern</t>
  </si>
  <si>
    <t>Eastern</t>
  </si>
  <si>
    <t>Western</t>
  </si>
  <si>
    <t>Gross loan</t>
  </si>
  <si>
    <t>Non-Performing Loans (NPLs)</t>
  </si>
  <si>
    <t>Microfinance</t>
  </si>
  <si>
    <t>NPLs ratio (in %)</t>
  </si>
  <si>
    <t>Annual Growth of Loans</t>
  </si>
  <si>
    <t>Annual Growth of NPLs</t>
  </si>
  <si>
    <t>Annual Growth</t>
  </si>
  <si>
    <t>Total Assets (Billion FRW)</t>
  </si>
  <si>
    <t>Annual Assets Growth</t>
  </si>
  <si>
    <t>Table 1. Evolution of Microfinance Institutions</t>
  </si>
  <si>
    <t>Table 2. Number of accounts opened in UMURENGE SACCOs by provinces</t>
  </si>
  <si>
    <t>Table 3. Number of accounts opened in all MFIs (in Thousands)</t>
  </si>
  <si>
    <t>Table 4. Trend of Non-performing Loans (In Billion FRW)</t>
  </si>
  <si>
    <t xml:space="preserve">Gross Loans </t>
  </si>
  <si>
    <t>Net Equity</t>
  </si>
  <si>
    <t>Table 5. Microfinance Sector (in Billion Frw)</t>
  </si>
  <si>
    <t>Table 6. Number of staff working in MFIs (UMURENGE SACCOs included)</t>
  </si>
  <si>
    <t>Gender</t>
  </si>
  <si>
    <t>FINANCIAL SOUNDNESS INDICATORS</t>
  </si>
  <si>
    <t>Capital Adequacy (%)</t>
  </si>
  <si>
    <t>Asset quality (%)</t>
  </si>
  <si>
    <t>NPLs to total gross loans</t>
  </si>
  <si>
    <t>NPLs to total deposits</t>
  </si>
  <si>
    <t>Earning assets to total assets</t>
  </si>
  <si>
    <t>Earnings &amp; profitability (%)</t>
  </si>
  <si>
    <t>Return on assets</t>
  </si>
  <si>
    <t>Return on equity</t>
  </si>
  <si>
    <t>Cost to income</t>
  </si>
  <si>
    <t>Overhead to income</t>
  </si>
  <si>
    <t>Liquidity (%)</t>
  </si>
  <si>
    <t>Short term gap</t>
  </si>
  <si>
    <t>Liquid assets to total deposits</t>
  </si>
  <si>
    <t>Liquid assets to total assets</t>
  </si>
  <si>
    <t>Total Equity (Net) to total assets</t>
  </si>
  <si>
    <t>Provisions/NPLs</t>
  </si>
  <si>
    <t>Loans to total deposits</t>
  </si>
  <si>
    <t>Source: MFSD</t>
  </si>
  <si>
    <t>Liquid assets to Current deposits (Quick-ratio)</t>
  </si>
  <si>
    <t>Number of Deposit Accounts</t>
  </si>
  <si>
    <t>U-SACCOs</t>
  </si>
  <si>
    <t>Other SACCOs</t>
  </si>
  <si>
    <t>Men</t>
  </si>
  <si>
    <t>Women</t>
  </si>
  <si>
    <t>Group&amp;Entities</t>
  </si>
  <si>
    <t>Number of members fully paid share</t>
  </si>
  <si>
    <t>Number of members</t>
  </si>
  <si>
    <t>No. of Deposit A/C</t>
  </si>
  <si>
    <t>No. of Members</t>
  </si>
  <si>
    <t>Category</t>
  </si>
  <si>
    <t>CITY OF KIGALI</t>
  </si>
  <si>
    <t>NORTHERN PROVINCE</t>
  </si>
  <si>
    <t>EASTERN PROVINCE</t>
  </si>
  <si>
    <t>WESTERN PROVINCE</t>
  </si>
  <si>
    <t>SOUTHERN PROVINCE</t>
  </si>
  <si>
    <t>Period</t>
  </si>
  <si>
    <t>Female</t>
  </si>
  <si>
    <t>Male</t>
  </si>
  <si>
    <t>Total</t>
  </si>
  <si>
    <t>PERIOD</t>
  </si>
  <si>
    <t xml:space="preserve">NATIONAL BANK OF RWANDA </t>
  </si>
  <si>
    <t>PENSION DATA</t>
  </si>
  <si>
    <t>CONDUCT SUPERVISION &amp; FINANCIAL INCLUSION DEPARTMENT</t>
  </si>
  <si>
    <t>Number of beneficiaries (Mandatory)</t>
  </si>
  <si>
    <t>Number of contributors (Mandatory)</t>
  </si>
  <si>
    <t xml:space="preserve">160,462   </t>
  </si>
  <si>
    <t xml:space="preserve">340,145   </t>
  </si>
  <si>
    <t xml:space="preserve">500,607   </t>
  </si>
  <si>
    <t xml:space="preserve">16,783   </t>
  </si>
  <si>
    <t xml:space="preserve">                      22,869   </t>
  </si>
  <si>
    <t xml:space="preserve">39,652   </t>
  </si>
  <si>
    <t xml:space="preserve">                           161,818   </t>
  </si>
  <si>
    <t xml:space="preserve">         337,881   </t>
  </si>
  <si>
    <t xml:space="preserve">                   16,754   </t>
  </si>
  <si>
    <t xml:space="preserve">                      24,297   </t>
  </si>
  <si>
    <t xml:space="preserve">499,699   </t>
  </si>
  <si>
    <t xml:space="preserve">41,051   </t>
  </si>
  <si>
    <t xml:space="preserve">                                                          193,305   </t>
  </si>
  <si>
    <t xml:space="preserve">            402,197   </t>
  </si>
  <si>
    <t xml:space="preserve">                  595,502   </t>
  </si>
  <si>
    <t xml:space="preserve">                   17,459   </t>
  </si>
  <si>
    <t xml:space="preserve">                      25,085   </t>
  </si>
  <si>
    <t xml:space="preserve">42,544   </t>
  </si>
  <si>
    <t>Table 01:Number of contributors and Beneficiaries by gender(RSSB)</t>
  </si>
  <si>
    <t>Number of contributors</t>
  </si>
  <si>
    <t>Number of beneficiaries (Pension +All  categories of beneficiaries)</t>
  </si>
  <si>
    <t xml:space="preserve">Total </t>
  </si>
  <si>
    <t xml:space="preserve">Private Pension contributors vs Beneficiaries by gender </t>
  </si>
  <si>
    <t>    15,961</t>
  </si>
  <si>
    <t>12,46</t>
  </si>
  <si>
    <t>Table 02:Number of Pension Branches by Province</t>
  </si>
  <si>
    <t>Table 03:Number of private Pension beneficiaries and contributors</t>
  </si>
  <si>
    <t xml:space="preserve">                   233,715   </t>
  </si>
  <si>
    <t xml:space="preserve">         465,326   </t>
  </si>
  <si>
    <t xml:space="preserve">                  699,041   </t>
  </si>
  <si>
    <t xml:space="preserve">                   18,840   </t>
  </si>
  <si>
    <t xml:space="preserve">                      26,669   </t>
  </si>
  <si>
    <t xml:space="preserve">              45,509   </t>
  </si>
  <si>
    <t xml:space="preserve">           20,328        </t>
  </si>
  <si>
    <t xml:space="preserve">        42,725   </t>
  </si>
  <si>
    <t xml:space="preserve">63,053                    </t>
  </si>
  <si>
    <t xml:space="preserve">  703                   </t>
  </si>
  <si>
    <t xml:space="preserve">3,508                         </t>
  </si>
  <si>
    <t>   332,082</t>
  </si>
  <si>
    <t>17,832 </t>
  </si>
  <si>
    <t>43,629  </t>
  </si>
  <si>
    <t xml:space="preserve">           21,175     </t>
  </si>
  <si>
    <t xml:space="preserve">        44,069  </t>
  </si>
  <si>
    <t xml:space="preserve">                             883 </t>
  </si>
  <si>
    <t xml:space="preserve">           1,607 </t>
  </si>
  <si>
    <t>Table 04:Number of contributors and Beneficiaries by gender(Long Term Saving Scheme -EJO HEZA)</t>
  </si>
  <si>
    <t>Number of contributors (Voluntary)</t>
  </si>
  <si>
    <t>Number of beneficiaries (Voluntary)</t>
  </si>
  <si>
    <t>            </t>
  </si>
  <si>
    <t xml:space="preserve">                531,344 </t>
  </si>
  <si>
    <t xml:space="preserve">                                                                              984,185   </t>
  </si>
  <si>
    <t xml:space="preserve">                              969,064   </t>
  </si>
  <si>
    <t xml:space="preserve">                                                         218,523 </t>
  </si>
  <si>
    <t xml:space="preserve">                  786,364 </t>
  </si>
  <si>
    <t xml:space="preserve">                   453,338   </t>
  </si>
  <si>
    <t xml:space="preserve">                              20,302    </t>
  </si>
  <si>
    <t xml:space="preserve">                                    28,891    </t>
  </si>
  <si>
    <t xml:space="preserve">                      49,193 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</si>
</sst>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_(* #,##0.0_);_(* \(#,##0.0\);_(* &quot;-&quot;??_);_(@_)"/>
    <numFmt numFmtId="174" formatCode="_(* #,##0.000_);_(* \(#,##0.000\);_(* &quot;-&quot;??_);_(@_)"/>
    <numFmt numFmtId="175" formatCode="_(* #,##0_);_(* \(#,##0\);_(* &quot;-&quot;??_);_(@_)"/>
    <numFmt numFmtId="176" formatCode="mmm\-yyyy"/>
    <numFmt numFmtId="177" formatCode="[$-809]dd\ mmmm\ yyyy;@"/>
    <numFmt numFmtId="178" formatCode="&quot;Vrai&quot;;&quot;Vrai&quot;;&quot;Faux&quot;"/>
    <numFmt numFmtId="179" formatCode="_-* #,##0.00\ _€_-;\-* #,##0.00\ _€_-;_-* &quot;-&quot;??\ _€_-;_-@_-"/>
    <numFmt numFmtId="180" formatCode="#,##0&quot;   &quot;;[Red]\-#,##0&quot;   &quot;"/>
    <numFmt numFmtId="181" formatCode="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"/>
    <numFmt numFmtId="187" formatCode="0.0"/>
    <numFmt numFmtId="188" formatCode="[$-409]dddd\,\ mmmm\ dd\,\ yyyy"/>
    <numFmt numFmtId="189" formatCode="[$-409]h:mm:ss\ AM/PM"/>
    <numFmt numFmtId="190" formatCode="_(* #,##0.0_);_(* \(#,##0.0\);_(* &quot;-&quot;?_);_(@_)"/>
    <numFmt numFmtId="191" formatCode="[$-409]dd\-mmm\-yy;@"/>
    <numFmt numFmtId="192" formatCode="0.00000"/>
    <numFmt numFmtId="193" formatCode="0.0000"/>
    <numFmt numFmtId="194" formatCode="0.000"/>
    <numFmt numFmtId="195" formatCode="0.00000000"/>
    <numFmt numFmtId="196" formatCode="0.0000000"/>
    <numFmt numFmtId="197" formatCode="0.000000"/>
    <numFmt numFmtId="198" formatCode="_(&quot;$&quot;* #,##0.0_);_(&quot;$&quot;* \(#,##0.0\);_(&quot;$&quot;* &quot;-&quot;??_);_(@_)"/>
    <numFmt numFmtId="199" formatCode="_(&quot;$&quot;* #,##0_);_(&quot;$&quot;* \(#,##0\);_(&quot;$&quot;* &quot;-&quot;??_);_(@_)"/>
    <numFmt numFmtId="200" formatCode="#,##0.0_);[Red]\(#,##0.0\)"/>
    <numFmt numFmtId="201" formatCode="[$-409]mmm\-yy;@"/>
    <numFmt numFmtId="202" formatCode="#,##0.0_);\(#,##0.0\)"/>
    <numFmt numFmtId="203" formatCode="_(* #,##0.0000_);_(* \(#,##0.0000\);_(* &quot;-&quot;??_);_(@_)"/>
    <numFmt numFmtId="204" formatCode="0.000%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  <numFmt numFmtId="208" formatCode="0E+00"/>
    <numFmt numFmtId="209" formatCode="0.0E+00"/>
    <numFmt numFmtId="210" formatCode="[$-409]d\-mmm\-yyyy;@"/>
    <numFmt numFmtId="211" formatCode="[$-409]dddd\,\ mmmm\ d\,\ yyyy"/>
    <numFmt numFmtId="212" formatCode="\ #,##0&quot;    &quot;;\-#,##0&quot;    &quot;;&quot; -&quot;#&quot;    &quot;;@\ "/>
    <numFmt numFmtId="213" formatCode="_-* #,##0_-;\-* #,##0_-;_-* &quot;-&quot;??_-;_-@_-"/>
    <numFmt numFmtId="214" formatCode="#,##0_ ;\-#,##0\ "/>
    <numFmt numFmtId="215" formatCode="[$-409]hh:mm:ss\ AM/PM"/>
    <numFmt numFmtId="216" formatCode="_-* #,##0.0_-;\-* #,##0.0_-;_-* &quot;-&quot;??_-;_-@_-"/>
    <numFmt numFmtId="217" formatCode="_-* #,##0\ _€_-;\-* #,##0\ _€_-;_-* &quot;-&quot;??\ _€_-;_-@_-"/>
  </numFmts>
  <fonts count="127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2"/>
      <name val="Garamond"/>
      <family val="1"/>
    </font>
    <font>
      <b/>
      <sz val="12"/>
      <color indexed="9"/>
      <name val="Garamond"/>
      <family val="1"/>
    </font>
    <font>
      <sz val="12"/>
      <name val="Garamond"/>
      <family val="1"/>
    </font>
    <font>
      <b/>
      <sz val="10"/>
      <name val="BentonSans Book"/>
      <family val="3"/>
    </font>
    <font>
      <b/>
      <sz val="10"/>
      <name val="Bookman Old Style"/>
      <family val="1"/>
    </font>
    <font>
      <sz val="10"/>
      <name val="BentonSans Regular"/>
      <family val="3"/>
    </font>
    <font>
      <b/>
      <sz val="10"/>
      <name val="BentonSans Regular"/>
      <family val="3"/>
    </font>
    <font>
      <sz val="10"/>
      <color indexed="8"/>
      <name val="Times New Roman"/>
      <family val="2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4"/>
      <color indexed="8"/>
      <name val="Tekton Pro Ext"/>
      <family val="2"/>
    </font>
    <font>
      <b/>
      <sz val="10"/>
      <color indexed="56"/>
      <name val="Times New Roman"/>
      <family val="1"/>
    </font>
    <font>
      <b/>
      <sz val="9"/>
      <color indexed="8"/>
      <name val="Times New Roman"/>
      <family val="1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56"/>
      <name val="Calibri"/>
      <family val="2"/>
    </font>
    <font>
      <sz val="12"/>
      <color indexed="8"/>
      <name val="Garamond"/>
      <family val="1"/>
    </font>
    <font>
      <b/>
      <u val="single"/>
      <sz val="12"/>
      <color indexed="12"/>
      <name val="Garamond"/>
      <family val="1"/>
    </font>
    <font>
      <b/>
      <sz val="10"/>
      <color indexed="30"/>
      <name val="Times New Roman"/>
      <family val="2"/>
    </font>
    <font>
      <b/>
      <sz val="12"/>
      <color indexed="30"/>
      <name val="Garamond"/>
      <family val="1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62"/>
      <name val="Bookman Old Style"/>
      <family val="1"/>
    </font>
    <font>
      <b/>
      <sz val="10"/>
      <color indexed="62"/>
      <name val="Bookman Old Style"/>
      <family val="1"/>
    </font>
    <font>
      <b/>
      <sz val="10"/>
      <color indexed="8"/>
      <name val="BentonSans Book"/>
      <family val="3"/>
    </font>
    <font>
      <sz val="10"/>
      <color indexed="8"/>
      <name val="BentonSans Book"/>
      <family val="3"/>
    </font>
    <font>
      <b/>
      <sz val="10"/>
      <color indexed="62"/>
      <name val="BentonSans Book"/>
      <family val="3"/>
    </font>
    <font>
      <b/>
      <sz val="10"/>
      <color indexed="8"/>
      <name val="BentonSans Bold"/>
      <family val="3"/>
    </font>
    <font>
      <sz val="11"/>
      <color indexed="8"/>
      <name val="BentonSans Regular"/>
      <family val="3"/>
    </font>
    <font>
      <sz val="11"/>
      <color indexed="8"/>
      <name val="BentonSans Bold"/>
      <family val="3"/>
    </font>
    <font>
      <sz val="10"/>
      <color indexed="62"/>
      <name val="BentonSans Bold"/>
      <family val="3"/>
    </font>
    <font>
      <b/>
      <sz val="10"/>
      <color indexed="62"/>
      <name val="BentonSans Bold"/>
      <family val="3"/>
    </font>
    <font>
      <sz val="10"/>
      <color indexed="8"/>
      <name val="BentonSans Bold"/>
      <family val="3"/>
    </font>
    <font>
      <sz val="10"/>
      <color indexed="8"/>
      <name val="BentonSans Regular"/>
      <family val="3"/>
    </font>
    <font>
      <b/>
      <sz val="10"/>
      <color indexed="8"/>
      <name val="BentonSans Regular"/>
      <family val="3"/>
    </font>
    <font>
      <sz val="11"/>
      <name val="BentonSans Book"/>
      <family val="3"/>
    </font>
    <font>
      <b/>
      <sz val="11"/>
      <color indexed="8"/>
      <name val="BentonSans Book"/>
      <family val="3"/>
    </font>
    <font>
      <b/>
      <sz val="11"/>
      <name val="BentonSans Book"/>
      <family val="3"/>
    </font>
    <font>
      <sz val="11"/>
      <color indexed="8"/>
      <name val="BentonSans Book"/>
      <family val="3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theme="1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4"/>
      <color theme="1"/>
      <name val="Tekton Pro Ext"/>
      <family val="2"/>
    </font>
    <font>
      <b/>
      <sz val="10"/>
      <color rgb="FF002060"/>
      <name val="Times New Roman"/>
      <family val="1"/>
    </font>
    <font>
      <b/>
      <sz val="9"/>
      <color theme="1"/>
      <name val="Times New Roman"/>
      <family val="1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b/>
      <sz val="16"/>
      <color rgb="FF002060"/>
      <name val="Calibri"/>
      <family val="2"/>
    </font>
    <font>
      <sz val="12"/>
      <color theme="1"/>
      <name val="Garamond"/>
      <family val="1"/>
    </font>
    <font>
      <b/>
      <u val="single"/>
      <sz val="12"/>
      <color theme="10"/>
      <name val="Garamond"/>
      <family val="1"/>
    </font>
    <font>
      <b/>
      <sz val="10"/>
      <color rgb="FF0033CC"/>
      <name val="Times New Roman"/>
      <family val="2"/>
    </font>
    <font>
      <b/>
      <sz val="12"/>
      <color rgb="FF0033CC"/>
      <name val="Garamond"/>
      <family val="1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sz val="10"/>
      <color theme="3" tint="0.39998000860214233"/>
      <name val="Bookman Old Style"/>
      <family val="1"/>
    </font>
    <font>
      <b/>
      <sz val="10"/>
      <color theme="3" tint="0.39998000860214233"/>
      <name val="Bookman Old Style"/>
      <family val="1"/>
    </font>
    <font>
      <b/>
      <sz val="10"/>
      <color theme="1"/>
      <name val="BentonSans Book"/>
      <family val="3"/>
    </font>
    <font>
      <sz val="10"/>
      <color theme="1"/>
      <name val="BentonSans Book"/>
      <family val="3"/>
    </font>
    <font>
      <b/>
      <sz val="10"/>
      <color theme="3" tint="0.39998000860214233"/>
      <name val="BentonSans Book"/>
      <family val="3"/>
    </font>
    <font>
      <b/>
      <sz val="10"/>
      <color theme="1"/>
      <name val="BentonSans Bold"/>
      <family val="3"/>
    </font>
    <font>
      <sz val="11"/>
      <color theme="1"/>
      <name val="BentonSans Regular"/>
      <family val="3"/>
    </font>
    <font>
      <sz val="11"/>
      <color rgb="FF000000"/>
      <name val="BentonSans Bold"/>
      <family val="3"/>
    </font>
    <font>
      <sz val="11"/>
      <color theme="1"/>
      <name val="BentonSans Bold"/>
      <family val="3"/>
    </font>
    <font>
      <sz val="10"/>
      <color theme="4"/>
      <name val="BentonSans Bold"/>
      <family val="3"/>
    </font>
    <font>
      <b/>
      <sz val="10"/>
      <color theme="4"/>
      <name val="BentonSans Bold"/>
      <family val="3"/>
    </font>
    <font>
      <sz val="11"/>
      <color rgb="FF000000"/>
      <name val="BentonSans Regular"/>
      <family val="3"/>
    </font>
    <font>
      <sz val="10"/>
      <color theme="1"/>
      <name val="BentonSans Bold"/>
      <family val="3"/>
    </font>
    <font>
      <sz val="10"/>
      <color theme="1"/>
      <name val="BentonSans Regular"/>
      <family val="3"/>
    </font>
    <font>
      <b/>
      <sz val="10"/>
      <color theme="1"/>
      <name val="BentonSans Regular"/>
      <family val="3"/>
    </font>
    <font>
      <b/>
      <sz val="10"/>
      <color rgb="FF000000"/>
      <name val="Bookman Old Style"/>
      <family val="1"/>
    </font>
    <font>
      <sz val="10"/>
      <color rgb="FF000000"/>
      <name val="BentonSans Book"/>
      <family val="3"/>
    </font>
    <font>
      <b/>
      <sz val="10"/>
      <color rgb="FF000000"/>
      <name val="BentonSans Book"/>
      <family val="3"/>
    </font>
    <font>
      <b/>
      <sz val="11"/>
      <color theme="1"/>
      <name val="BentonSans Book"/>
      <family val="3"/>
    </font>
    <font>
      <sz val="11"/>
      <color theme="1"/>
      <name val="BentonSans Book"/>
      <family val="3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FF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0070C0"/>
      </left>
      <right style="medium">
        <color rgb="FF0070C0"/>
      </right>
      <top style="medium">
        <color rgb="FF0070C0"/>
      </top>
      <bottom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thin">
        <color indexed="22"/>
      </left>
      <right>
        <color indexed="63"/>
      </right>
      <top/>
      <bottom/>
    </border>
    <border>
      <left style="thin">
        <color indexed="22"/>
      </left>
      <right style="thin">
        <color indexed="22"/>
      </right>
      <top/>
      <bottom>
        <color indexed="63"/>
      </bottom>
    </border>
    <border>
      <left style="thin">
        <color indexed="22"/>
      </left>
      <right style="thin">
        <color indexed="22"/>
      </right>
      <top style="hair">
        <color indexed="22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/>
      <bottom style="hair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>
        <color rgb="FF0070C0"/>
      </left>
      <right style="thin">
        <color rgb="FF0070C0"/>
      </right>
      <top style="medium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medium">
        <color rgb="FF0070C0"/>
      </top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>
        <color indexed="63"/>
      </bottom>
    </border>
    <border>
      <left style="thin">
        <color rgb="FF0070C0"/>
      </left>
      <right style="thin">
        <color rgb="FF0070C0"/>
      </right>
      <top style="thin">
        <color rgb="FF0070C0"/>
      </top>
      <bottom>
        <color indexed="63"/>
      </bottom>
    </border>
    <border>
      <left style="thin">
        <color rgb="FF0070C0"/>
      </left>
      <right style="medium">
        <color rgb="FF0070C0"/>
      </right>
      <top style="thin">
        <color rgb="FF0070C0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70C0"/>
      </left>
      <right style="thin">
        <color rgb="FF0070C0"/>
      </right>
      <top style="medium">
        <color rgb="FF0070C0"/>
      </top>
      <bottom>
        <color indexed="63"/>
      </bottom>
    </border>
    <border>
      <left style="medium">
        <color rgb="FF0070C0"/>
      </left>
      <right style="thin">
        <color rgb="FF0070C0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rgb="FF0070C0"/>
      </left>
      <right style="thin">
        <color rgb="FF0070C0"/>
      </right>
      <top>
        <color indexed="63"/>
      </top>
      <bottom style="thin">
        <color rgb="FF0070C0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4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1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0" applyNumberFormat="0" applyBorder="0" applyAlignment="0" applyProtection="0"/>
    <xf numFmtId="0" fontId="74" fillId="28" borderId="1" applyNumberFormat="0" applyAlignment="0" applyProtection="0"/>
    <xf numFmtId="0" fontId="75" fillId="28" borderId="1" applyNumberFormat="0" applyAlignment="0" applyProtection="0"/>
    <xf numFmtId="0" fontId="76" fillId="29" borderId="2" applyNumberFormat="0" applyAlignment="0" applyProtection="0"/>
    <xf numFmtId="38" fontId="2" fillId="30" borderId="0" applyNumberFormat="0">
      <alignment horizont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" fillId="0" borderId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38" fontId="3" fillId="31" borderId="0" applyNumberFormat="0" applyFont="0" applyBorder="0" applyAlignment="0">
      <protection/>
    </xf>
    <xf numFmtId="38" fontId="4" fillId="31" borderId="0" applyNumberFormat="0">
      <alignment horizontal="center" vertical="top" wrapText="1"/>
      <protection/>
    </xf>
    <xf numFmtId="0" fontId="2" fillId="0" borderId="3">
      <alignment horizontal="right" vertical="top"/>
      <protection/>
    </xf>
    <xf numFmtId="0" fontId="2" fillId="0" borderId="3">
      <alignment horizontal="right" vertical="top"/>
      <protection/>
    </xf>
    <xf numFmtId="10" fontId="2" fillId="0" borderId="3">
      <alignment horizontal="right" vertical="top"/>
      <protection/>
    </xf>
    <xf numFmtId="38" fontId="4" fillId="31" borderId="4" applyNumberFormat="0">
      <alignment horizontal="center" wrapText="1"/>
      <protection/>
    </xf>
    <xf numFmtId="0" fontId="80" fillId="32" borderId="0" applyNumberFormat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33" borderId="1" applyNumberFormat="0" applyAlignment="0" applyProtection="0"/>
    <xf numFmtId="0" fontId="86" fillId="33" borderId="1" applyNumberFormat="0" applyAlignment="0" applyProtection="0"/>
    <xf numFmtId="37" fontId="5" fillId="34" borderId="8">
      <alignment vertical="top" wrapText="1"/>
      <protection/>
    </xf>
    <xf numFmtId="0" fontId="6" fillId="35" borderId="8">
      <alignment vertical="top" wrapText="1"/>
      <protection/>
    </xf>
    <xf numFmtId="38" fontId="3" fillId="36" borderId="9">
      <alignment vertical="top" wrapText="1"/>
      <protection/>
    </xf>
    <xf numFmtId="38" fontId="3" fillId="31" borderId="10">
      <alignment vertical="top" wrapText="1"/>
      <protection/>
    </xf>
    <xf numFmtId="38" fontId="4" fillId="36" borderId="10">
      <alignment vertical="top" wrapText="1"/>
      <protection/>
    </xf>
    <xf numFmtId="38" fontId="4" fillId="31" borderId="10">
      <alignment vertical="top" wrapText="1"/>
      <protection/>
    </xf>
    <xf numFmtId="38" fontId="7" fillId="36" borderId="10">
      <alignment horizontal="right" vertical="top" wrapText="1"/>
      <protection/>
    </xf>
    <xf numFmtId="38" fontId="7" fillId="31" borderId="10">
      <alignment horizontal="right" vertical="top" wrapText="1"/>
      <protection/>
    </xf>
    <xf numFmtId="38" fontId="4" fillId="36" borderId="10">
      <alignment horizontal="center" vertical="top" wrapText="1"/>
      <protection/>
    </xf>
    <xf numFmtId="38" fontId="2" fillId="37" borderId="9">
      <alignment vertical="top" wrapText="1"/>
      <protection/>
    </xf>
    <xf numFmtId="38" fontId="2" fillId="31" borderId="10">
      <alignment vertical="top" wrapText="1"/>
      <protection/>
    </xf>
    <xf numFmtId="38" fontId="4" fillId="31" borderId="10">
      <alignment vertical="top" wrapText="1"/>
      <protection/>
    </xf>
    <xf numFmtId="38" fontId="2" fillId="31" borderId="10">
      <alignment vertical="top" wrapText="1"/>
      <protection/>
    </xf>
    <xf numFmtId="38" fontId="4" fillId="37" borderId="10">
      <alignment horizontal="center" vertical="top"/>
      <protection/>
    </xf>
    <xf numFmtId="38" fontId="2" fillId="37" borderId="9">
      <alignment horizontal="left" vertical="top" wrapText="1" indent="1"/>
      <protection/>
    </xf>
    <xf numFmtId="38" fontId="2" fillId="31" borderId="9">
      <alignment horizontal="left" vertical="top" wrapText="1" indent="1"/>
      <protection/>
    </xf>
    <xf numFmtId="0" fontId="87" fillId="0" borderId="11" applyNumberFormat="0" applyFill="0" applyAlignment="0" applyProtection="0"/>
    <xf numFmtId="38" fontId="8" fillId="0" borderId="12">
      <alignment vertical="top" wrapText="1"/>
      <protection/>
    </xf>
    <xf numFmtId="38" fontId="4" fillId="0" borderId="12">
      <alignment horizontal="center" vertical="top" wrapText="1"/>
      <protection/>
    </xf>
    <xf numFmtId="43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88" fillId="38" borderId="0" applyNumberFormat="0" applyBorder="0" applyAlignment="0" applyProtection="0"/>
    <xf numFmtId="0" fontId="70" fillId="0" borderId="0">
      <alignment/>
      <protection/>
    </xf>
    <xf numFmtId="0" fontId="7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0" fillId="0" borderId="0">
      <alignment/>
      <protection/>
    </xf>
    <xf numFmtId="0" fontId="2" fillId="0" borderId="0">
      <alignment/>
      <protection/>
    </xf>
    <xf numFmtId="0" fontId="7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9" borderId="13" applyNumberFormat="0" applyFont="0" applyAlignment="0" applyProtection="0"/>
    <xf numFmtId="0" fontId="89" fillId="28" borderId="14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90" fillId="0" borderId="0" applyFont="0" applyFill="0" applyBorder="0" applyAlignment="0" applyProtection="0"/>
    <xf numFmtId="38" fontId="7" fillId="37" borderId="9">
      <alignment vertical="top" wrapText="1"/>
      <protection/>
    </xf>
    <xf numFmtId="0" fontId="91" fillId="0" borderId="0" applyNumberFormat="0" applyFill="0" applyBorder="0" applyAlignment="0" applyProtection="0"/>
    <xf numFmtId="0" fontId="92" fillId="0" borderId="15" applyNumberFormat="0" applyFill="0" applyAlignment="0" applyProtection="0"/>
    <xf numFmtId="0" fontId="93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0" fillId="40" borderId="0" xfId="0" applyFill="1" applyAlignment="1">
      <alignment/>
    </xf>
    <xf numFmtId="0" fontId="94" fillId="40" borderId="0" xfId="0" applyFont="1" applyFill="1" applyAlignment="1">
      <alignment/>
    </xf>
    <xf numFmtId="9" fontId="0" fillId="40" borderId="0" xfId="388" applyFont="1" applyFill="1" applyAlignment="1">
      <alignment/>
    </xf>
    <xf numFmtId="172" fontId="0" fillId="40" borderId="0" xfId="388" applyNumberFormat="1" applyFont="1" applyFill="1" applyAlignment="1">
      <alignment/>
    </xf>
    <xf numFmtId="0" fontId="95" fillId="40" borderId="0" xfId="0" applyFont="1" applyFill="1" applyAlignment="1">
      <alignment/>
    </xf>
    <xf numFmtId="0" fontId="0" fillId="41" borderId="16" xfId="0" applyFont="1" applyFill="1" applyBorder="1" applyAlignment="1">
      <alignment/>
    </xf>
    <xf numFmtId="0" fontId="94" fillId="41" borderId="16" xfId="0" applyFont="1" applyFill="1" applyBorder="1" applyAlignment="1">
      <alignment/>
    </xf>
    <xf numFmtId="0" fontId="0" fillId="40" borderId="16" xfId="0" applyFill="1" applyBorder="1" applyAlignment="1">
      <alignment/>
    </xf>
    <xf numFmtId="0" fontId="0" fillId="41" borderId="16" xfId="0" applyFont="1" applyFill="1" applyBorder="1" applyAlignment="1">
      <alignment horizontal="left" indent="3"/>
    </xf>
    <xf numFmtId="175" fontId="0" fillId="40" borderId="16" xfId="45" applyNumberFormat="1" applyFont="1" applyFill="1" applyBorder="1" applyAlignment="1">
      <alignment/>
    </xf>
    <xf numFmtId="172" fontId="0" fillId="40" borderId="16" xfId="0" applyNumberFormat="1" applyFill="1" applyBorder="1" applyAlignment="1">
      <alignment/>
    </xf>
    <xf numFmtId="0" fontId="0" fillId="41" borderId="16" xfId="0" applyFont="1" applyFill="1" applyBorder="1" applyAlignment="1">
      <alignment/>
    </xf>
    <xf numFmtId="0" fontId="0" fillId="41" borderId="17" xfId="0" applyFont="1" applyFill="1" applyBorder="1" applyAlignment="1">
      <alignment/>
    </xf>
    <xf numFmtId="0" fontId="0" fillId="40" borderId="17" xfId="0" applyFill="1" applyBorder="1" applyAlignment="1">
      <alignment/>
    </xf>
    <xf numFmtId="0" fontId="96" fillId="0" borderId="18" xfId="0" applyFont="1" applyFill="1" applyBorder="1" applyAlignment="1">
      <alignment/>
    </xf>
    <xf numFmtId="0" fontId="96" fillId="0" borderId="19" xfId="0" applyFont="1" applyFill="1" applyBorder="1" applyAlignment="1">
      <alignment/>
    </xf>
    <xf numFmtId="172" fontId="96" fillId="0" borderId="19" xfId="388" applyNumberFormat="1" applyFont="1" applyFill="1" applyBorder="1" applyAlignment="1">
      <alignment/>
    </xf>
    <xf numFmtId="172" fontId="96" fillId="0" borderId="20" xfId="388" applyNumberFormat="1" applyFont="1" applyFill="1" applyBorder="1" applyAlignment="1">
      <alignment/>
    </xf>
    <xf numFmtId="0" fontId="94" fillId="41" borderId="17" xfId="0" applyFont="1" applyFill="1" applyBorder="1" applyAlignment="1">
      <alignment/>
    </xf>
    <xf numFmtId="175" fontId="97" fillId="41" borderId="17" xfId="45" applyNumberFormat="1" applyFont="1" applyFill="1" applyBorder="1" applyAlignment="1">
      <alignment/>
    </xf>
    <xf numFmtId="173" fontId="0" fillId="40" borderId="17" xfId="45" applyNumberFormat="1" applyFont="1" applyFill="1" applyBorder="1" applyAlignment="1">
      <alignment/>
    </xf>
    <xf numFmtId="0" fontId="96" fillId="0" borderId="21" xfId="0" applyFont="1" applyFill="1" applyBorder="1" applyAlignment="1">
      <alignment/>
    </xf>
    <xf numFmtId="43" fontId="96" fillId="0" borderId="22" xfId="45" applyFont="1" applyFill="1" applyBorder="1" applyAlignment="1">
      <alignment/>
    </xf>
    <xf numFmtId="172" fontId="96" fillId="0" borderId="22" xfId="388" applyNumberFormat="1" applyFont="1" applyFill="1" applyBorder="1" applyAlignment="1">
      <alignment/>
    </xf>
    <xf numFmtId="172" fontId="96" fillId="0" borderId="23" xfId="388" applyNumberFormat="1" applyFont="1" applyFill="1" applyBorder="1" applyAlignment="1">
      <alignment/>
    </xf>
    <xf numFmtId="0" fontId="96" fillId="0" borderId="24" xfId="0" applyFont="1" applyFill="1" applyBorder="1" applyAlignment="1">
      <alignment/>
    </xf>
    <xf numFmtId="43" fontId="96" fillId="0" borderId="25" xfId="45" applyFont="1" applyFill="1" applyBorder="1" applyAlignment="1">
      <alignment/>
    </xf>
    <xf numFmtId="172" fontId="96" fillId="0" borderId="25" xfId="388" applyNumberFormat="1" applyFont="1" applyFill="1" applyBorder="1" applyAlignment="1">
      <alignment/>
    </xf>
    <xf numFmtId="172" fontId="96" fillId="0" borderId="26" xfId="388" applyNumberFormat="1" applyFont="1" applyFill="1" applyBorder="1" applyAlignment="1">
      <alignment/>
    </xf>
    <xf numFmtId="0" fontId="98" fillId="42" borderId="27" xfId="0" applyFont="1" applyFill="1" applyBorder="1" applyAlignment="1">
      <alignment vertical="center" wrapText="1" readingOrder="1"/>
    </xf>
    <xf numFmtId="0" fontId="99" fillId="42" borderId="27" xfId="0" applyFont="1" applyFill="1" applyBorder="1" applyAlignment="1">
      <alignment vertical="center" wrapText="1" readingOrder="1"/>
    </xf>
    <xf numFmtId="0" fontId="98" fillId="0" borderId="28" xfId="0" applyFont="1" applyBorder="1" applyAlignment="1">
      <alignment horizontal="center" vertical="center" wrapText="1" readingOrder="1"/>
    </xf>
    <xf numFmtId="0" fontId="100" fillId="42" borderId="28" xfId="0" applyFont="1" applyFill="1" applyBorder="1" applyAlignment="1">
      <alignment horizontal="left" vertical="center" wrapText="1" readingOrder="1"/>
    </xf>
    <xf numFmtId="0" fontId="99" fillId="0" borderId="28" xfId="0" applyFont="1" applyBorder="1" applyAlignment="1">
      <alignment horizontal="right" vertical="center" wrapText="1" readingOrder="1"/>
    </xf>
    <xf numFmtId="0" fontId="98" fillId="0" borderId="28" xfId="0" applyFont="1" applyBorder="1" applyAlignment="1">
      <alignment horizontal="right" vertical="center" wrapText="1" readingOrder="1"/>
    </xf>
    <xf numFmtId="2" fontId="98" fillId="0" borderId="28" xfId="0" applyNumberFormat="1" applyFont="1" applyBorder="1" applyAlignment="1">
      <alignment horizontal="right" vertical="center" wrapText="1" readingOrder="1"/>
    </xf>
    <xf numFmtId="2" fontId="99" fillId="0" borderId="28" xfId="0" applyNumberFormat="1" applyFont="1" applyBorder="1" applyAlignment="1">
      <alignment horizontal="right" vertical="center" wrapText="1" readingOrder="1"/>
    </xf>
    <xf numFmtId="175" fontId="94" fillId="41" borderId="17" xfId="45" applyNumberFormat="1" applyFont="1" applyFill="1" applyBorder="1" applyAlignment="1">
      <alignment/>
    </xf>
    <xf numFmtId="0" fontId="101" fillId="43" borderId="22" xfId="0" applyFont="1" applyFill="1" applyBorder="1" applyAlignment="1">
      <alignment/>
    </xf>
    <xf numFmtId="201" fontId="101" fillId="43" borderId="22" xfId="0" applyNumberFormat="1" applyFont="1" applyFill="1" applyBorder="1" applyAlignment="1">
      <alignment/>
    </xf>
    <xf numFmtId="14" fontId="9" fillId="43" borderId="4" xfId="313" applyNumberFormat="1" applyFont="1" applyFill="1" applyBorder="1">
      <alignment/>
      <protection/>
    </xf>
    <xf numFmtId="201" fontId="9" fillId="43" borderId="4" xfId="313" applyNumberFormat="1" applyFont="1" applyFill="1" applyBorder="1">
      <alignment/>
      <protection/>
    </xf>
    <xf numFmtId="0" fontId="10" fillId="44" borderId="29" xfId="313" applyFont="1" applyFill="1" applyBorder="1">
      <alignment/>
      <protection/>
    </xf>
    <xf numFmtId="0" fontId="0" fillId="44" borderId="0" xfId="0" applyFill="1" applyAlignment="1">
      <alignment/>
    </xf>
    <xf numFmtId="2" fontId="11" fillId="44" borderId="30" xfId="313" applyNumberFormat="1" applyFont="1" applyFill="1" applyBorder="1">
      <alignment/>
      <protection/>
    </xf>
    <xf numFmtId="202" fontId="11" fillId="44" borderId="31" xfId="313" applyNumberFormat="1" applyFont="1" applyFill="1" applyBorder="1">
      <alignment/>
      <protection/>
    </xf>
    <xf numFmtId="0" fontId="102" fillId="40" borderId="0" xfId="279" applyFont="1" applyFill="1" applyAlignment="1" applyProtection="1">
      <alignment/>
      <protection/>
    </xf>
    <xf numFmtId="0" fontId="103" fillId="40" borderId="0" xfId="0" applyFont="1" applyFill="1" applyAlignment="1">
      <alignment/>
    </xf>
    <xf numFmtId="0" fontId="104" fillId="40" borderId="32" xfId="0" applyFont="1" applyFill="1" applyBorder="1" applyAlignment="1">
      <alignment horizontal="left" indent="1"/>
    </xf>
    <xf numFmtId="202" fontId="104" fillId="40" borderId="32" xfId="313" applyNumberFormat="1" applyFont="1" applyFill="1" applyBorder="1">
      <alignment/>
      <protection/>
    </xf>
    <xf numFmtId="0" fontId="103" fillId="40" borderId="32" xfId="0" applyFont="1" applyFill="1" applyBorder="1" applyAlignment="1">
      <alignment/>
    </xf>
    <xf numFmtId="0" fontId="101" fillId="40" borderId="0" xfId="0" applyFont="1" applyFill="1" applyAlignment="1">
      <alignment/>
    </xf>
    <xf numFmtId="202" fontId="11" fillId="40" borderId="33" xfId="313" applyNumberFormat="1" applyFont="1" applyFill="1" applyBorder="1">
      <alignment/>
      <protection/>
    </xf>
    <xf numFmtId="0" fontId="101" fillId="40" borderId="32" xfId="0" applyFont="1" applyFill="1" applyBorder="1" applyAlignment="1">
      <alignment horizontal="left" indent="1"/>
    </xf>
    <xf numFmtId="202" fontId="11" fillId="40" borderId="32" xfId="313" applyNumberFormat="1" applyFont="1" applyFill="1" applyBorder="1">
      <alignment/>
      <protection/>
    </xf>
    <xf numFmtId="0" fontId="0" fillId="40" borderId="32" xfId="0" applyFill="1" applyBorder="1" applyAlignment="1">
      <alignment/>
    </xf>
    <xf numFmtId="0" fontId="101" fillId="40" borderId="4" xfId="0" applyFont="1" applyFill="1" applyBorder="1" applyAlignment="1">
      <alignment horizontal="left" indent="1"/>
    </xf>
    <xf numFmtId="39" fontId="11" fillId="40" borderId="34" xfId="313" applyNumberFormat="1" applyFont="1" applyFill="1" applyBorder="1">
      <alignment/>
      <protection/>
    </xf>
    <xf numFmtId="0" fontId="105" fillId="0" borderId="0" xfId="0" applyFont="1" applyAlignment="1">
      <alignment/>
    </xf>
    <xf numFmtId="175" fontId="105" fillId="0" borderId="0" xfId="256" applyNumberFormat="1" applyFont="1" applyAlignment="1">
      <alignment/>
    </xf>
    <xf numFmtId="210" fontId="106" fillId="45" borderId="35" xfId="256" applyNumberFormat="1" applyFont="1" applyFill="1" applyBorder="1" applyAlignment="1">
      <alignment vertical="top"/>
    </xf>
    <xf numFmtId="210" fontId="106" fillId="45" borderId="36" xfId="256" applyNumberFormat="1" applyFont="1" applyFill="1" applyBorder="1" applyAlignment="1">
      <alignment vertical="top"/>
    </xf>
    <xf numFmtId="210" fontId="106" fillId="45" borderId="37" xfId="256" applyNumberFormat="1" applyFont="1" applyFill="1" applyBorder="1" applyAlignment="1">
      <alignment vertical="top"/>
    </xf>
    <xf numFmtId="210" fontId="106" fillId="45" borderId="38" xfId="256" applyNumberFormat="1" applyFont="1" applyFill="1" applyBorder="1" applyAlignment="1">
      <alignment vertical="top"/>
    </xf>
    <xf numFmtId="175" fontId="105" fillId="46" borderId="39" xfId="256" applyNumberFormat="1" applyFont="1" applyFill="1" applyBorder="1" applyAlignment="1" applyProtection="1">
      <alignment horizontal="left" indent="3"/>
      <protection/>
    </xf>
    <xf numFmtId="175" fontId="105" fillId="0" borderId="40" xfId="256" applyNumberFormat="1" applyFont="1" applyBorder="1" applyAlignment="1">
      <alignment/>
    </xf>
    <xf numFmtId="175" fontId="105" fillId="0" borderId="41" xfId="256" applyNumberFormat="1" applyFont="1" applyBorder="1" applyAlignment="1">
      <alignment/>
    </xf>
    <xf numFmtId="175" fontId="106" fillId="0" borderId="41" xfId="256" applyNumberFormat="1" applyFont="1" applyBorder="1" applyAlignment="1">
      <alignment/>
    </xf>
    <xf numFmtId="175" fontId="105" fillId="0" borderId="42" xfId="256" applyNumberFormat="1" applyFont="1" applyBorder="1" applyAlignment="1">
      <alignment/>
    </xf>
    <xf numFmtId="175" fontId="105" fillId="0" borderId="43" xfId="256" applyNumberFormat="1" applyFont="1" applyBorder="1" applyAlignment="1">
      <alignment/>
    </xf>
    <xf numFmtId="175" fontId="106" fillId="0" borderId="44" xfId="256" applyNumberFormat="1" applyFont="1" applyBorder="1" applyAlignment="1">
      <alignment/>
    </xf>
    <xf numFmtId="175" fontId="105" fillId="0" borderId="45" xfId="256" applyNumberFormat="1" applyFont="1" applyBorder="1" applyAlignment="1" applyProtection="1">
      <alignment horizontal="left" indent="3"/>
      <protection/>
    </xf>
    <xf numFmtId="175" fontId="105" fillId="0" borderId="20" xfId="256" applyNumberFormat="1" applyFont="1" applyBorder="1" applyAlignment="1">
      <alignment/>
    </xf>
    <xf numFmtId="175" fontId="105" fillId="0" borderId="18" xfId="256" applyNumberFormat="1" applyFont="1" applyBorder="1" applyAlignment="1">
      <alignment/>
    </xf>
    <xf numFmtId="175" fontId="106" fillId="0" borderId="18" xfId="256" applyNumberFormat="1" applyFont="1" applyBorder="1" applyAlignment="1">
      <alignment/>
    </xf>
    <xf numFmtId="175" fontId="105" fillId="0" borderId="46" xfId="256" applyNumberFormat="1" applyFont="1" applyBorder="1" applyAlignment="1">
      <alignment/>
    </xf>
    <xf numFmtId="175" fontId="105" fillId="0" borderId="19" xfId="256" applyNumberFormat="1" applyFont="1" applyBorder="1" applyAlignment="1">
      <alignment/>
    </xf>
    <xf numFmtId="175" fontId="106" fillId="0" borderId="47" xfId="256" applyNumberFormat="1" applyFont="1" applyBorder="1" applyAlignment="1">
      <alignment/>
    </xf>
    <xf numFmtId="175" fontId="105" fillId="0" borderId="48" xfId="256" applyNumberFormat="1" applyFont="1" applyBorder="1" applyAlignment="1" applyProtection="1">
      <alignment horizontal="left" indent="3"/>
      <protection/>
    </xf>
    <xf numFmtId="175" fontId="105" fillId="0" borderId="49" xfId="256" applyNumberFormat="1" applyFont="1" applyBorder="1" applyAlignment="1">
      <alignment/>
    </xf>
    <xf numFmtId="175" fontId="105" fillId="0" borderId="50" xfId="256" applyNumberFormat="1" applyFont="1" applyBorder="1" applyAlignment="1">
      <alignment/>
    </xf>
    <xf numFmtId="175" fontId="106" fillId="0" borderId="50" xfId="256" applyNumberFormat="1" applyFont="1" applyBorder="1" applyAlignment="1">
      <alignment/>
    </xf>
    <xf numFmtId="175" fontId="105" fillId="0" borderId="51" xfId="256" applyNumberFormat="1" applyFont="1" applyBorder="1" applyAlignment="1">
      <alignment/>
    </xf>
    <xf numFmtId="175" fontId="105" fillId="0" borderId="52" xfId="256" applyNumberFormat="1" applyFont="1" applyBorder="1" applyAlignment="1">
      <alignment/>
    </xf>
    <xf numFmtId="175" fontId="106" fillId="0" borderId="53" xfId="256" applyNumberFormat="1" applyFont="1" applyBorder="1" applyAlignment="1">
      <alignment/>
    </xf>
    <xf numFmtId="0" fontId="106" fillId="0" borderId="54" xfId="0" applyFont="1" applyBorder="1" applyAlignment="1">
      <alignment/>
    </xf>
    <xf numFmtId="175" fontId="106" fillId="0" borderId="55" xfId="256" applyNumberFormat="1" applyFont="1" applyBorder="1" applyAlignment="1">
      <alignment/>
    </xf>
    <xf numFmtId="175" fontId="106" fillId="0" borderId="56" xfId="256" applyNumberFormat="1" applyFont="1" applyBorder="1" applyAlignment="1">
      <alignment/>
    </xf>
    <xf numFmtId="175" fontId="106" fillId="0" borderId="57" xfId="256" applyNumberFormat="1" applyFont="1" applyBorder="1" applyAlignment="1">
      <alignment/>
    </xf>
    <xf numFmtId="175" fontId="106" fillId="0" borderId="58" xfId="256" applyNumberFormat="1" applyFont="1" applyBorder="1" applyAlignment="1">
      <alignment/>
    </xf>
    <xf numFmtId="0" fontId="106" fillId="0" borderId="0" xfId="0" applyFont="1" applyBorder="1" applyAlignment="1">
      <alignment/>
    </xf>
    <xf numFmtId="175" fontId="106" fillId="0" borderId="0" xfId="256" applyNumberFormat="1" applyFont="1" applyBorder="1" applyAlignment="1">
      <alignment/>
    </xf>
    <xf numFmtId="0" fontId="105" fillId="0" borderId="0" xfId="0" applyFont="1" applyBorder="1" applyAlignment="1">
      <alignment/>
    </xf>
    <xf numFmtId="175" fontId="105" fillId="0" borderId="45" xfId="256" applyNumberFormat="1" applyFont="1" applyBorder="1" applyAlignment="1" applyProtection="1">
      <alignment horizontal="left" indent="3"/>
      <protection/>
    </xf>
    <xf numFmtId="175" fontId="105" fillId="0" borderId="48" xfId="256" applyNumberFormat="1" applyFont="1" applyBorder="1" applyAlignment="1" applyProtection="1">
      <alignment horizontal="left" indent="3"/>
      <protection/>
    </xf>
    <xf numFmtId="175" fontId="105" fillId="0" borderId="51" xfId="256" applyNumberFormat="1" applyFont="1" applyBorder="1" applyAlignment="1">
      <alignment/>
    </xf>
    <xf numFmtId="175" fontId="106" fillId="0" borderId="53" xfId="256" applyNumberFormat="1" applyFont="1" applyBorder="1" applyAlignment="1">
      <alignment/>
    </xf>
    <xf numFmtId="0" fontId="106" fillId="45" borderId="37" xfId="0" applyFont="1" applyFill="1" applyBorder="1" applyAlignment="1">
      <alignment wrapText="1"/>
    </xf>
    <xf numFmtId="210" fontId="106" fillId="45" borderId="59" xfId="256" applyNumberFormat="1" applyFont="1" applyFill="1" applyBorder="1" applyAlignment="1">
      <alignment vertical="top"/>
    </xf>
    <xf numFmtId="175" fontId="105" fillId="46" borderId="42" xfId="256" applyNumberFormat="1" applyFont="1" applyFill="1" applyBorder="1" applyAlignment="1" applyProtection="1">
      <alignment horizontal="left" indent="3"/>
      <protection/>
    </xf>
    <xf numFmtId="175" fontId="105" fillId="0" borderId="60" xfId="256" applyNumberFormat="1" applyFont="1" applyBorder="1" applyAlignment="1">
      <alignment/>
    </xf>
    <xf numFmtId="175" fontId="105" fillId="0" borderId="44" xfId="256" applyNumberFormat="1" applyFont="1" applyBorder="1" applyAlignment="1">
      <alignment/>
    </xf>
    <xf numFmtId="175" fontId="105" fillId="0" borderId="46" xfId="256" applyNumberFormat="1" applyFont="1" applyBorder="1" applyAlignment="1" applyProtection="1">
      <alignment horizontal="left" indent="3"/>
      <protection/>
    </xf>
    <xf numFmtId="175" fontId="105" fillId="0" borderId="3" xfId="256" applyNumberFormat="1" applyFont="1" applyBorder="1" applyAlignment="1">
      <alignment/>
    </xf>
    <xf numFmtId="175" fontId="105" fillId="0" borderId="47" xfId="256" applyNumberFormat="1" applyFont="1" applyBorder="1" applyAlignment="1">
      <alignment/>
    </xf>
    <xf numFmtId="175" fontId="105" fillId="0" borderId="51" xfId="256" applyNumberFormat="1" applyFont="1" applyBorder="1" applyAlignment="1" applyProtection="1">
      <alignment horizontal="left" indent="3"/>
      <protection/>
    </xf>
    <xf numFmtId="175" fontId="105" fillId="0" borderId="61" xfId="256" applyNumberFormat="1" applyFont="1" applyBorder="1" applyAlignment="1">
      <alignment/>
    </xf>
    <xf numFmtId="175" fontId="105" fillId="0" borderId="50" xfId="256" applyNumberFormat="1" applyFont="1" applyBorder="1" applyAlignment="1">
      <alignment/>
    </xf>
    <xf numFmtId="175" fontId="105" fillId="0" borderId="53" xfId="256" applyNumberFormat="1" applyFont="1" applyBorder="1" applyAlignment="1">
      <alignment/>
    </xf>
    <xf numFmtId="0" fontId="106" fillId="0" borderId="57" xfId="0" applyFont="1" applyBorder="1" applyAlignment="1">
      <alignment/>
    </xf>
    <xf numFmtId="175" fontId="106" fillId="0" borderId="62" xfId="256" applyNumberFormat="1" applyFont="1" applyBorder="1" applyAlignment="1">
      <alignment/>
    </xf>
    <xf numFmtId="210" fontId="106" fillId="45" borderId="63" xfId="256" applyNumberFormat="1" applyFont="1" applyFill="1" applyBorder="1" applyAlignment="1">
      <alignment vertical="top"/>
    </xf>
    <xf numFmtId="210" fontId="106" fillId="45" borderId="12" xfId="256" applyNumberFormat="1" applyFont="1" applyFill="1" applyBorder="1" applyAlignment="1">
      <alignment vertical="top"/>
    </xf>
    <xf numFmtId="175" fontId="105" fillId="0" borderId="0" xfId="45" applyNumberFormat="1" applyFont="1" applyAlignment="1">
      <alignment/>
    </xf>
    <xf numFmtId="175" fontId="105" fillId="0" borderId="18" xfId="45" applyNumberFormat="1" applyFont="1" applyBorder="1" applyAlignment="1">
      <alignment/>
    </xf>
    <xf numFmtId="175" fontId="105" fillId="0" borderId="50" xfId="45" applyNumberFormat="1" applyFont="1" applyBorder="1" applyAlignment="1">
      <alignment/>
    </xf>
    <xf numFmtId="210" fontId="106" fillId="45" borderId="64" xfId="256" applyNumberFormat="1" applyFont="1" applyFill="1" applyBorder="1" applyAlignment="1">
      <alignment vertical="top"/>
    </xf>
    <xf numFmtId="175" fontId="106" fillId="39" borderId="39" xfId="256" applyNumberFormat="1" applyFont="1" applyFill="1" applyBorder="1" applyAlignment="1">
      <alignment/>
    </xf>
    <xf numFmtId="175" fontId="106" fillId="39" borderId="45" xfId="256" applyNumberFormat="1" applyFont="1" applyFill="1" applyBorder="1" applyAlignment="1">
      <alignment/>
    </xf>
    <xf numFmtId="175" fontId="106" fillId="39" borderId="48" xfId="256" applyNumberFormat="1" applyFont="1" applyFill="1" applyBorder="1" applyAlignment="1">
      <alignment/>
    </xf>
    <xf numFmtId="175" fontId="106" fillId="39" borderId="54" xfId="256" applyNumberFormat="1" applyFont="1" applyFill="1" applyBorder="1" applyAlignment="1">
      <alignment/>
    </xf>
    <xf numFmtId="175" fontId="106" fillId="47" borderId="41" xfId="256" applyNumberFormat="1" applyFont="1" applyFill="1" applyBorder="1" applyAlignment="1">
      <alignment/>
    </xf>
    <xf numFmtId="175" fontId="106" fillId="47" borderId="18" xfId="256" applyNumberFormat="1" applyFont="1" applyFill="1" applyBorder="1" applyAlignment="1">
      <alignment/>
    </xf>
    <xf numFmtId="175" fontId="106" fillId="47" borderId="50" xfId="256" applyNumberFormat="1" applyFont="1" applyFill="1" applyBorder="1" applyAlignment="1">
      <alignment/>
    </xf>
    <xf numFmtId="175" fontId="106" fillId="47" borderId="56" xfId="256" applyNumberFormat="1" applyFont="1" applyFill="1" applyBorder="1" applyAlignment="1">
      <alignment/>
    </xf>
    <xf numFmtId="0" fontId="107" fillId="0" borderId="0" xfId="0" applyFont="1" applyAlignment="1">
      <alignment/>
    </xf>
    <xf numFmtId="0" fontId="108" fillId="0" borderId="0" xfId="0" applyFont="1" applyAlignment="1">
      <alignment/>
    </xf>
    <xf numFmtId="175" fontId="0" fillId="0" borderId="0" xfId="0" applyNumberFormat="1" applyAlignment="1">
      <alignment/>
    </xf>
    <xf numFmtId="187" fontId="0" fillId="0" borderId="0" xfId="0" applyNumberFormat="1" applyAlignment="1">
      <alignment/>
    </xf>
    <xf numFmtId="0" fontId="109" fillId="48" borderId="65" xfId="0" applyFont="1" applyFill="1" applyBorder="1" applyAlignment="1">
      <alignment/>
    </xf>
    <xf numFmtId="0" fontId="12" fillId="48" borderId="66" xfId="303" applyFont="1" applyFill="1" applyBorder="1" applyAlignment="1">
      <alignment wrapText="1"/>
    </xf>
    <xf numFmtId="0" fontId="12" fillId="48" borderId="67" xfId="303" applyFont="1" applyFill="1" applyBorder="1" applyAlignment="1">
      <alignment/>
    </xf>
    <xf numFmtId="0" fontId="109" fillId="49" borderId="68" xfId="0" applyFont="1" applyFill="1" applyBorder="1" applyAlignment="1">
      <alignment horizontal="left"/>
    </xf>
    <xf numFmtId="0" fontId="110" fillId="49" borderId="69" xfId="0" applyFont="1" applyFill="1" applyBorder="1" applyAlignment="1">
      <alignment horizontal="right"/>
    </xf>
    <xf numFmtId="0" fontId="109" fillId="49" borderId="70" xfId="0" applyFont="1" applyFill="1" applyBorder="1" applyAlignment="1">
      <alignment horizontal="right"/>
    </xf>
    <xf numFmtId="0" fontId="109" fillId="50" borderId="68" xfId="0" applyFont="1" applyFill="1" applyBorder="1" applyAlignment="1">
      <alignment horizontal="left"/>
    </xf>
    <xf numFmtId="0" fontId="110" fillId="51" borderId="69" xfId="0" applyFont="1" applyFill="1" applyBorder="1" applyAlignment="1">
      <alignment horizontal="right"/>
    </xf>
    <xf numFmtId="0" fontId="109" fillId="52" borderId="70" xfId="0" applyFont="1" applyFill="1" applyBorder="1" applyAlignment="1">
      <alignment horizontal="right"/>
    </xf>
    <xf numFmtId="17" fontId="109" fillId="53" borderId="68" xfId="0" applyNumberFormat="1" applyFont="1" applyFill="1" applyBorder="1" applyAlignment="1">
      <alignment horizontal="left"/>
    </xf>
    <xf numFmtId="17" fontId="109" fillId="49" borderId="68" xfId="0" applyNumberFormat="1" applyFont="1" applyFill="1" applyBorder="1" applyAlignment="1">
      <alignment horizontal="left"/>
    </xf>
    <xf numFmtId="17" fontId="109" fillId="49" borderId="71" xfId="0" applyNumberFormat="1" applyFont="1" applyFill="1" applyBorder="1" applyAlignment="1">
      <alignment horizontal="left"/>
    </xf>
    <xf numFmtId="0" fontId="110" fillId="49" borderId="72" xfId="0" applyFont="1" applyFill="1" applyBorder="1" applyAlignment="1">
      <alignment horizontal="right"/>
    </xf>
    <xf numFmtId="0" fontId="109" fillId="49" borderId="73" xfId="0" applyFont="1" applyFill="1" applyBorder="1" applyAlignment="1">
      <alignment horizontal="right"/>
    </xf>
    <xf numFmtId="17" fontId="109" fillId="54" borderId="71" xfId="0" applyNumberFormat="1" applyFont="1" applyFill="1" applyBorder="1" applyAlignment="1">
      <alignment horizontal="left"/>
    </xf>
    <xf numFmtId="0" fontId="110" fillId="54" borderId="72" xfId="0" applyFont="1" applyFill="1" applyBorder="1" applyAlignment="1">
      <alignment horizontal="right"/>
    </xf>
    <xf numFmtId="0" fontId="109" fillId="54" borderId="73" xfId="0" applyFont="1" applyFill="1" applyBorder="1" applyAlignment="1">
      <alignment horizontal="right"/>
    </xf>
    <xf numFmtId="17" fontId="109" fillId="49" borderId="74" xfId="0" applyNumberFormat="1" applyFont="1" applyFill="1" applyBorder="1" applyAlignment="1">
      <alignment horizontal="left"/>
    </xf>
    <xf numFmtId="0" fontId="110" fillId="49" borderId="75" xfId="0" applyFont="1" applyFill="1" applyBorder="1" applyAlignment="1">
      <alignment horizontal="right"/>
    </xf>
    <xf numFmtId="0" fontId="109" fillId="49" borderId="76" xfId="0" applyFont="1" applyFill="1" applyBorder="1" applyAlignment="1">
      <alignment horizontal="right"/>
    </xf>
    <xf numFmtId="17" fontId="109" fillId="54" borderId="74" xfId="0" applyNumberFormat="1" applyFont="1" applyFill="1" applyBorder="1" applyAlignment="1">
      <alignment horizontal="left"/>
    </xf>
    <xf numFmtId="0" fontId="110" fillId="54" borderId="75" xfId="0" applyFont="1" applyFill="1" applyBorder="1" applyAlignment="1">
      <alignment horizontal="right"/>
    </xf>
    <xf numFmtId="0" fontId="109" fillId="54" borderId="76" xfId="0" applyFont="1" applyFill="1" applyBorder="1" applyAlignment="1">
      <alignment horizontal="right"/>
    </xf>
    <xf numFmtId="17" fontId="109" fillId="49" borderId="3" xfId="0" applyNumberFormat="1" applyFont="1" applyFill="1" applyBorder="1" applyAlignment="1">
      <alignment horizontal="left"/>
    </xf>
    <xf numFmtId="0" fontId="110" fillId="49" borderId="3" xfId="0" applyFont="1" applyFill="1" applyBorder="1" applyAlignment="1">
      <alignment horizontal="right"/>
    </xf>
    <xf numFmtId="0" fontId="109" fillId="49" borderId="3" xfId="0" applyFont="1" applyFill="1" applyBorder="1" applyAlignment="1">
      <alignment horizontal="right"/>
    </xf>
    <xf numFmtId="0" fontId="109" fillId="55" borderId="69" xfId="0" applyFont="1" applyFill="1" applyBorder="1" applyAlignment="1">
      <alignment horizontal="center"/>
    </xf>
    <xf numFmtId="0" fontId="109" fillId="55" borderId="70" xfId="0" applyFont="1" applyFill="1" applyBorder="1" applyAlignment="1">
      <alignment horizontal="center"/>
    </xf>
    <xf numFmtId="0" fontId="109" fillId="56" borderId="68" xfId="0" applyFont="1" applyFill="1" applyBorder="1" applyAlignment="1">
      <alignment horizontal="left"/>
    </xf>
    <xf numFmtId="0" fontId="109" fillId="0" borderId="68" xfId="0" applyFont="1" applyBorder="1" applyAlignment="1">
      <alignment horizontal="left"/>
    </xf>
    <xf numFmtId="17" fontId="109" fillId="0" borderId="68" xfId="0" applyNumberFormat="1" applyFont="1" applyBorder="1" applyAlignment="1">
      <alignment horizontal="left"/>
    </xf>
    <xf numFmtId="17" fontId="109" fillId="56" borderId="68" xfId="0" applyNumberFormat="1" applyFont="1" applyFill="1" applyBorder="1" applyAlignment="1">
      <alignment horizontal="left"/>
    </xf>
    <xf numFmtId="17" fontId="109" fillId="56" borderId="71" xfId="0" applyNumberFormat="1" applyFont="1" applyFill="1" applyBorder="1" applyAlignment="1">
      <alignment horizontal="left"/>
    </xf>
    <xf numFmtId="17" fontId="109" fillId="46" borderId="71" xfId="0" applyNumberFormat="1" applyFont="1" applyFill="1" applyBorder="1" applyAlignment="1">
      <alignment horizontal="left"/>
    </xf>
    <xf numFmtId="17" fontId="109" fillId="46" borderId="74" xfId="0" applyNumberFormat="1" applyFont="1" applyFill="1" applyBorder="1" applyAlignment="1">
      <alignment horizontal="left"/>
    </xf>
    <xf numFmtId="0" fontId="111" fillId="0" borderId="0" xfId="0" applyFont="1" applyAlignment="1">
      <alignment/>
    </xf>
    <xf numFmtId="0" fontId="110" fillId="0" borderId="0" xfId="0" applyFont="1" applyAlignment="1">
      <alignment/>
    </xf>
    <xf numFmtId="0" fontId="109" fillId="0" borderId="0" xfId="0" applyFont="1" applyAlignment="1">
      <alignment/>
    </xf>
    <xf numFmtId="0" fontId="112" fillId="0" borderId="0" xfId="0" applyFont="1" applyAlignment="1">
      <alignment/>
    </xf>
    <xf numFmtId="17" fontId="109" fillId="56" borderId="74" xfId="0" applyNumberFormat="1" applyFont="1" applyFill="1" applyBorder="1" applyAlignment="1">
      <alignment horizontal="left"/>
    </xf>
    <xf numFmtId="17" fontId="106" fillId="46" borderId="3" xfId="0" applyNumberFormat="1" applyFont="1" applyFill="1" applyBorder="1" applyAlignment="1">
      <alignment horizontal="left"/>
    </xf>
    <xf numFmtId="17" fontId="109" fillId="56" borderId="3" xfId="0" applyNumberFormat="1" applyFont="1" applyFill="1" applyBorder="1" applyAlignment="1">
      <alignment horizontal="left"/>
    </xf>
    <xf numFmtId="0" fontId="0" fillId="0" borderId="3" xfId="0" applyBorder="1" applyAlignment="1">
      <alignment/>
    </xf>
    <xf numFmtId="3" fontId="113" fillId="0" borderId="3" xfId="0" applyNumberFormat="1" applyFont="1" applyBorder="1" applyAlignment="1">
      <alignment horizontal="center" vertical="center" wrapText="1"/>
    </xf>
    <xf numFmtId="3" fontId="114" fillId="0" borderId="3" xfId="0" applyNumberFormat="1" applyFont="1" applyBorder="1" applyAlignment="1">
      <alignment horizontal="center" vertical="center" wrapText="1"/>
    </xf>
    <xf numFmtId="0" fontId="115" fillId="0" borderId="3" xfId="0" applyFont="1" applyBorder="1" applyAlignment="1">
      <alignment horizontal="center" vertical="center" wrapText="1"/>
    </xf>
    <xf numFmtId="0" fontId="115" fillId="0" borderId="3" xfId="0" applyFont="1" applyBorder="1" applyAlignment="1">
      <alignment vertical="center" wrapText="1"/>
    </xf>
    <xf numFmtId="17" fontId="109" fillId="57" borderId="3" xfId="0" applyNumberFormat="1" applyFont="1" applyFill="1" applyBorder="1" applyAlignment="1">
      <alignment horizontal="left"/>
    </xf>
    <xf numFmtId="3" fontId="113" fillId="58" borderId="3" xfId="0" applyNumberFormat="1" applyFont="1" applyFill="1" applyBorder="1" applyAlignment="1">
      <alignment horizontal="center" vertical="center" wrapText="1"/>
    </xf>
    <xf numFmtId="3" fontId="114" fillId="58" borderId="3" xfId="0" applyNumberFormat="1" applyFont="1" applyFill="1" applyBorder="1" applyAlignment="1">
      <alignment horizontal="center" vertical="center" wrapText="1"/>
    </xf>
    <xf numFmtId="0" fontId="113" fillId="58" borderId="3" xfId="0" applyFont="1" applyFill="1" applyBorder="1" applyAlignment="1">
      <alignment horizontal="center" vertical="center" wrapText="1"/>
    </xf>
    <xf numFmtId="0" fontId="116" fillId="0" borderId="0" xfId="0" applyFont="1" applyAlignment="1">
      <alignment/>
    </xf>
    <xf numFmtId="0" fontId="117" fillId="0" borderId="0" xfId="0" applyFont="1" applyAlignment="1">
      <alignment/>
    </xf>
    <xf numFmtId="17" fontId="109" fillId="54" borderId="3" xfId="0" applyNumberFormat="1" applyFont="1" applyFill="1" applyBorder="1" applyAlignment="1">
      <alignment horizontal="left"/>
    </xf>
    <xf numFmtId="0" fontId="110" fillId="54" borderId="3" xfId="0" applyFont="1" applyFill="1" applyBorder="1" applyAlignment="1">
      <alignment horizontal="right"/>
    </xf>
    <xf numFmtId="3" fontId="118" fillId="0" borderId="3" xfId="0" applyNumberFormat="1" applyFont="1" applyBorder="1" applyAlignment="1">
      <alignment horizontal="center" vertical="center" wrapText="1"/>
    </xf>
    <xf numFmtId="0" fontId="119" fillId="0" borderId="0" xfId="0" applyFont="1" applyAlignment="1">
      <alignment/>
    </xf>
    <xf numFmtId="17" fontId="106" fillId="46" borderId="77" xfId="0" applyNumberFormat="1" applyFont="1" applyFill="1" applyBorder="1" applyAlignment="1">
      <alignment horizontal="left"/>
    </xf>
    <xf numFmtId="17" fontId="106" fillId="46" borderId="18" xfId="0" applyNumberFormat="1" applyFont="1" applyFill="1" applyBorder="1" applyAlignment="1">
      <alignment horizontal="left"/>
    </xf>
    <xf numFmtId="17" fontId="106" fillId="2" borderId="21" xfId="0" applyNumberFormat="1" applyFont="1" applyFill="1" applyBorder="1" applyAlignment="1">
      <alignment horizontal="left"/>
    </xf>
    <xf numFmtId="175" fontId="120" fillId="56" borderId="69" xfId="45" applyNumberFormat="1" applyFont="1" applyFill="1" applyBorder="1" applyAlignment="1">
      <alignment horizontal="right"/>
    </xf>
    <xf numFmtId="175" fontId="121" fillId="56" borderId="69" xfId="45" applyNumberFormat="1" applyFont="1" applyFill="1" applyBorder="1" applyAlignment="1">
      <alignment horizontal="right"/>
    </xf>
    <xf numFmtId="175" fontId="121" fillId="56" borderId="70" xfId="45" applyNumberFormat="1" applyFont="1" applyFill="1" applyBorder="1" applyAlignment="1">
      <alignment horizontal="right"/>
    </xf>
    <xf numFmtId="175" fontId="120" fillId="0" borderId="69" xfId="45" applyNumberFormat="1" applyFont="1" applyBorder="1" applyAlignment="1">
      <alignment horizontal="right"/>
    </xf>
    <xf numFmtId="175" fontId="121" fillId="0" borderId="69" xfId="45" applyNumberFormat="1" applyFont="1" applyBorder="1" applyAlignment="1">
      <alignment horizontal="right"/>
    </xf>
    <xf numFmtId="175" fontId="121" fillId="0" borderId="70" xfId="45" applyNumberFormat="1" applyFont="1" applyBorder="1" applyAlignment="1">
      <alignment horizontal="right"/>
    </xf>
    <xf numFmtId="175" fontId="120" fillId="56" borderId="69" xfId="45" applyNumberFormat="1" applyFont="1" applyFill="1" applyBorder="1" applyAlignment="1">
      <alignment horizontal="right" vertical="center"/>
    </xf>
    <xf numFmtId="175" fontId="120" fillId="0" borderId="69" xfId="45" applyNumberFormat="1" applyFont="1" applyBorder="1" applyAlignment="1">
      <alignment horizontal="right" vertical="center"/>
    </xf>
    <xf numFmtId="175" fontId="120" fillId="56" borderId="72" xfId="45" applyNumberFormat="1" applyFont="1" applyFill="1" applyBorder="1" applyAlignment="1">
      <alignment horizontal="right" vertical="center"/>
    </xf>
    <xf numFmtId="175" fontId="121" fillId="56" borderId="72" xfId="45" applyNumberFormat="1" applyFont="1" applyFill="1" applyBorder="1" applyAlignment="1">
      <alignment horizontal="right"/>
    </xf>
    <xf numFmtId="175" fontId="120" fillId="56" borderId="72" xfId="45" applyNumberFormat="1" applyFont="1" applyFill="1" applyBorder="1" applyAlignment="1">
      <alignment horizontal="right"/>
    </xf>
    <xf numFmtId="175" fontId="121" fillId="56" borderId="73" xfId="45" applyNumberFormat="1" applyFont="1" applyFill="1" applyBorder="1" applyAlignment="1">
      <alignment horizontal="right"/>
    </xf>
    <xf numFmtId="175" fontId="120" fillId="46" borderId="72" xfId="45" applyNumberFormat="1" applyFont="1" applyFill="1" applyBorder="1" applyAlignment="1">
      <alignment horizontal="right" vertical="center"/>
    </xf>
    <xf numFmtId="175" fontId="121" fillId="46" borderId="72" xfId="45" applyNumberFormat="1" applyFont="1" applyFill="1" applyBorder="1" applyAlignment="1">
      <alignment horizontal="right"/>
    </xf>
    <xf numFmtId="175" fontId="120" fillId="46" borderId="72" xfId="45" applyNumberFormat="1" applyFont="1" applyFill="1" applyBorder="1" applyAlignment="1">
      <alignment horizontal="right"/>
    </xf>
    <xf numFmtId="175" fontId="121" fillId="46" borderId="73" xfId="45" applyNumberFormat="1" applyFont="1" applyFill="1" applyBorder="1" applyAlignment="1">
      <alignment horizontal="right"/>
    </xf>
    <xf numFmtId="175" fontId="120" fillId="46" borderId="75" xfId="45" applyNumberFormat="1" applyFont="1" applyFill="1" applyBorder="1" applyAlignment="1">
      <alignment horizontal="right" vertical="center"/>
    </xf>
    <xf numFmtId="175" fontId="121" fillId="46" borderId="75" xfId="45" applyNumberFormat="1" applyFont="1" applyFill="1" applyBorder="1" applyAlignment="1">
      <alignment horizontal="right"/>
    </xf>
    <xf numFmtId="175" fontId="120" fillId="46" borderId="75" xfId="45" applyNumberFormat="1" applyFont="1" applyFill="1" applyBorder="1" applyAlignment="1">
      <alignment horizontal="right"/>
    </xf>
    <xf numFmtId="175" fontId="121" fillId="46" borderId="76" xfId="45" applyNumberFormat="1" applyFont="1" applyFill="1" applyBorder="1" applyAlignment="1">
      <alignment horizontal="right"/>
    </xf>
    <xf numFmtId="175" fontId="120" fillId="56" borderId="75" xfId="45" applyNumberFormat="1" applyFont="1" applyFill="1" applyBorder="1" applyAlignment="1">
      <alignment horizontal="right" vertical="center"/>
    </xf>
    <xf numFmtId="175" fontId="121" fillId="56" borderId="75" xfId="45" applyNumberFormat="1" applyFont="1" applyFill="1" applyBorder="1" applyAlignment="1">
      <alignment horizontal="right"/>
    </xf>
    <xf numFmtId="175" fontId="120" fillId="56" borderId="75" xfId="45" applyNumberFormat="1" applyFont="1" applyFill="1" applyBorder="1" applyAlignment="1">
      <alignment horizontal="right"/>
    </xf>
    <xf numFmtId="175" fontId="121" fillId="56" borderId="76" xfId="45" applyNumberFormat="1" applyFont="1" applyFill="1" applyBorder="1" applyAlignment="1">
      <alignment horizontal="right"/>
    </xf>
    <xf numFmtId="175" fontId="120" fillId="46" borderId="3" xfId="45" applyNumberFormat="1" applyFont="1" applyFill="1" applyBorder="1" applyAlignment="1">
      <alignment horizontal="right" vertical="center"/>
    </xf>
    <xf numFmtId="175" fontId="121" fillId="46" borderId="3" xfId="45" applyNumberFormat="1" applyFont="1" applyFill="1" applyBorder="1" applyAlignment="1">
      <alignment horizontal="right"/>
    </xf>
    <xf numFmtId="175" fontId="120" fillId="46" borderId="3" xfId="45" applyNumberFormat="1" applyFont="1" applyFill="1" applyBorder="1" applyAlignment="1">
      <alignment horizontal="right"/>
    </xf>
    <xf numFmtId="175" fontId="120" fillId="56" borderId="3" xfId="45" applyNumberFormat="1" applyFont="1" applyFill="1" applyBorder="1" applyAlignment="1">
      <alignment horizontal="right" vertical="center"/>
    </xf>
    <xf numFmtId="175" fontId="121" fillId="56" borderId="3" xfId="45" applyNumberFormat="1" applyFont="1" applyFill="1" applyBorder="1" applyAlignment="1">
      <alignment horizontal="right"/>
    </xf>
    <xf numFmtId="175" fontId="120" fillId="56" borderId="3" xfId="45" applyNumberFormat="1" applyFont="1" applyFill="1" applyBorder="1" applyAlignment="1">
      <alignment horizontal="right"/>
    </xf>
    <xf numFmtId="175" fontId="120" fillId="56" borderId="78" xfId="45" applyNumberFormat="1" applyFont="1" applyFill="1" applyBorder="1" applyAlignment="1">
      <alignment horizontal="right" vertical="center"/>
    </xf>
    <xf numFmtId="175" fontId="121" fillId="56" borderId="78" xfId="45" applyNumberFormat="1" applyFont="1" applyFill="1" applyBorder="1" applyAlignment="1">
      <alignment horizontal="right"/>
    </xf>
    <xf numFmtId="175" fontId="120" fillId="56" borderId="78" xfId="45" applyNumberFormat="1" applyFont="1" applyFill="1" applyBorder="1" applyAlignment="1">
      <alignment horizontal="right"/>
    </xf>
    <xf numFmtId="175" fontId="120" fillId="2" borderId="3" xfId="45" applyNumberFormat="1" applyFont="1" applyFill="1" applyBorder="1" applyAlignment="1">
      <alignment horizontal="right" vertical="center"/>
    </xf>
    <xf numFmtId="175" fontId="121" fillId="2" borderId="3" xfId="45" applyNumberFormat="1" applyFont="1" applyFill="1" applyBorder="1" applyAlignment="1">
      <alignment horizontal="right"/>
    </xf>
    <xf numFmtId="175" fontId="120" fillId="2" borderId="3" xfId="45" applyNumberFormat="1" applyFont="1" applyFill="1" applyBorder="1" applyAlignment="1">
      <alignment horizontal="right"/>
    </xf>
    <xf numFmtId="17" fontId="109" fillId="59" borderId="3" xfId="0" applyNumberFormat="1" applyFont="1" applyFill="1" applyBorder="1" applyAlignment="1">
      <alignment horizontal="left"/>
    </xf>
    <xf numFmtId="0" fontId="110" fillId="59" borderId="3" xfId="0" applyFont="1" applyFill="1" applyBorder="1" applyAlignment="1">
      <alignment horizontal="right"/>
    </xf>
    <xf numFmtId="17" fontId="109" fillId="0" borderId="3" xfId="0" applyNumberFormat="1" applyFont="1" applyFill="1" applyBorder="1" applyAlignment="1">
      <alignment horizontal="left"/>
    </xf>
    <xf numFmtId="3" fontId="118" fillId="58" borderId="3" xfId="0" applyNumberFormat="1" applyFont="1" applyFill="1" applyBorder="1" applyAlignment="1">
      <alignment horizontal="center" vertical="center" wrapText="1"/>
    </xf>
    <xf numFmtId="3" fontId="115" fillId="58" borderId="3" xfId="0" applyNumberFormat="1" applyFont="1" applyFill="1" applyBorder="1" applyAlignment="1">
      <alignment horizontal="right" vertical="center" wrapText="1"/>
    </xf>
    <xf numFmtId="3" fontId="113" fillId="58" borderId="3" xfId="0" applyNumberFormat="1" applyFont="1" applyFill="1" applyBorder="1" applyAlignment="1">
      <alignment horizontal="right" vertical="center" wrapText="1"/>
    </xf>
    <xf numFmtId="3" fontId="118" fillId="58" borderId="3" xfId="0" applyNumberFormat="1" applyFont="1" applyFill="1" applyBorder="1" applyAlignment="1">
      <alignment horizontal="right" vertical="center" wrapText="1"/>
    </xf>
    <xf numFmtId="0" fontId="116" fillId="0" borderId="0" xfId="0" applyFont="1" applyBorder="1" applyAlignment="1">
      <alignment/>
    </xf>
    <xf numFmtId="0" fontId="0" fillId="0" borderId="0" xfId="0" applyBorder="1" applyAlignment="1">
      <alignment/>
    </xf>
    <xf numFmtId="3" fontId="115" fillId="0" borderId="3" xfId="0" applyNumberFormat="1" applyFont="1" applyBorder="1" applyAlignment="1">
      <alignment horizontal="center" vertical="center" wrapText="1"/>
    </xf>
    <xf numFmtId="3" fontId="118" fillId="0" borderId="3" xfId="0" applyNumberFormat="1" applyFont="1" applyBorder="1" applyAlignment="1">
      <alignment horizontal="center" vertical="top" wrapText="1"/>
    </xf>
    <xf numFmtId="3" fontId="113" fillId="0" borderId="3" xfId="0" applyNumberFormat="1" applyFont="1" applyFill="1" applyBorder="1" applyAlignment="1">
      <alignment horizontal="center" vertical="center" wrapText="1"/>
    </xf>
    <xf numFmtId="3" fontId="114" fillId="0" borderId="3" xfId="0" applyNumberFormat="1" applyFont="1" applyFill="1" applyBorder="1" applyAlignment="1">
      <alignment horizontal="center" vertical="center" wrapText="1"/>
    </xf>
    <xf numFmtId="0" fontId="113" fillId="0" borderId="3" xfId="0" applyFont="1" applyFill="1" applyBorder="1" applyAlignment="1">
      <alignment horizontal="center" vertical="center" wrapText="1"/>
    </xf>
    <xf numFmtId="17" fontId="106" fillId="9" borderId="3" xfId="0" applyNumberFormat="1" applyFont="1" applyFill="1" applyBorder="1" applyAlignment="1">
      <alignment horizontal="left"/>
    </xf>
    <xf numFmtId="175" fontId="120" fillId="9" borderId="3" xfId="45" applyNumberFormat="1" applyFont="1" applyFill="1" applyBorder="1" applyAlignment="1">
      <alignment horizontal="right" vertical="center"/>
    </xf>
    <xf numFmtId="175" fontId="121" fillId="9" borderId="3" xfId="45" applyNumberFormat="1" applyFont="1" applyFill="1" applyBorder="1" applyAlignment="1">
      <alignment horizontal="right" vertical="center"/>
    </xf>
    <xf numFmtId="0" fontId="109" fillId="55" borderId="75" xfId="0" applyFont="1" applyFill="1" applyBorder="1" applyAlignment="1">
      <alignment horizontal="left"/>
    </xf>
    <xf numFmtId="0" fontId="109" fillId="55" borderId="76" xfId="0" applyFont="1" applyFill="1" applyBorder="1" applyAlignment="1">
      <alignment horizontal="left"/>
    </xf>
    <xf numFmtId="17" fontId="109" fillId="46" borderId="3" xfId="0" applyNumberFormat="1" applyFont="1" applyFill="1" applyBorder="1" applyAlignment="1">
      <alignment horizontal="left"/>
    </xf>
    <xf numFmtId="17" fontId="109" fillId="60" borderId="3" xfId="0" applyNumberFormat="1" applyFont="1" applyFill="1" applyBorder="1" applyAlignment="1">
      <alignment horizontal="left"/>
    </xf>
    <xf numFmtId="0" fontId="110" fillId="0" borderId="3" xfId="0" applyFont="1" applyBorder="1" applyAlignment="1">
      <alignment horizontal="right"/>
    </xf>
    <xf numFmtId="3" fontId="110" fillId="60" borderId="3" xfId="0" applyNumberFormat="1" applyFont="1" applyFill="1" applyBorder="1" applyAlignment="1">
      <alignment horizontal="right"/>
    </xf>
    <xf numFmtId="0" fontId="110" fillId="60" borderId="3" xfId="0" applyFont="1" applyFill="1" applyBorder="1" applyAlignment="1">
      <alignment horizontal="right"/>
    </xf>
    <xf numFmtId="175" fontId="110" fillId="46" borderId="3" xfId="45" applyNumberFormat="1" applyFont="1" applyFill="1" applyBorder="1" applyAlignment="1">
      <alignment horizontal="right"/>
    </xf>
    <xf numFmtId="16" fontId="122" fillId="9" borderId="79" xfId="0" applyNumberFormat="1" applyFont="1" applyFill="1" applyBorder="1" applyAlignment="1">
      <alignment vertical="center"/>
    </xf>
    <xf numFmtId="17" fontId="109" fillId="9" borderId="3" xfId="0" applyNumberFormat="1" applyFont="1" applyFill="1" applyBorder="1" applyAlignment="1">
      <alignment horizontal="left"/>
    </xf>
    <xf numFmtId="0" fontId="110" fillId="61" borderId="3" xfId="0" applyFont="1" applyFill="1" applyBorder="1" applyAlignment="1">
      <alignment horizontal="right"/>
    </xf>
    <xf numFmtId="0" fontId="0" fillId="9" borderId="0" xfId="0" applyFill="1" applyAlignment="1">
      <alignment/>
    </xf>
    <xf numFmtId="0" fontId="0" fillId="0" borderId="0" xfId="0" applyFill="1" applyAlignment="1">
      <alignment/>
    </xf>
    <xf numFmtId="0" fontId="110" fillId="0" borderId="3" xfId="0" applyFont="1" applyFill="1" applyBorder="1" applyAlignment="1">
      <alignment horizontal="right"/>
    </xf>
    <xf numFmtId="3" fontId="110" fillId="60" borderId="80" xfId="0" applyNumberFormat="1" applyFont="1" applyFill="1" applyBorder="1" applyAlignment="1">
      <alignment horizontal="right"/>
    </xf>
    <xf numFmtId="0" fontId="110" fillId="60" borderId="80" xfId="0" applyFont="1" applyFill="1" applyBorder="1" applyAlignment="1">
      <alignment horizontal="right"/>
    </xf>
    <xf numFmtId="0" fontId="123" fillId="62" borderId="80" xfId="0" applyFont="1" applyFill="1" applyBorder="1" applyAlignment="1">
      <alignment horizontal="right"/>
    </xf>
    <xf numFmtId="0" fontId="110" fillId="60" borderId="4" xfId="0" applyFont="1" applyFill="1" applyBorder="1" applyAlignment="1">
      <alignment horizontal="right"/>
    </xf>
    <xf numFmtId="17" fontId="13" fillId="0" borderId="3" xfId="0" applyNumberFormat="1" applyFont="1" applyFill="1" applyBorder="1" applyAlignment="1">
      <alignment horizontal="left"/>
    </xf>
    <xf numFmtId="41" fontId="14" fillId="0" borderId="3" xfId="46" applyFont="1" applyFill="1" applyBorder="1" applyAlignment="1">
      <alignment horizontal="right" vertical="center"/>
    </xf>
    <xf numFmtId="41" fontId="15" fillId="0" borderId="3" xfId="46" applyFont="1" applyFill="1" applyBorder="1" applyAlignment="1">
      <alignment horizontal="right"/>
    </xf>
    <xf numFmtId="41" fontId="14" fillId="0" borderId="3" xfId="46" applyFont="1" applyFill="1" applyBorder="1" applyAlignment="1">
      <alignment horizontal="right"/>
    </xf>
    <xf numFmtId="17" fontId="13" fillId="56" borderId="3" xfId="0" applyNumberFormat="1" applyFont="1" applyFill="1" applyBorder="1" applyAlignment="1">
      <alignment horizontal="left"/>
    </xf>
    <xf numFmtId="3" fontId="109" fillId="0" borderId="3" xfId="0" applyNumberFormat="1" applyFont="1" applyBorder="1" applyAlignment="1">
      <alignment horizontal="right"/>
    </xf>
    <xf numFmtId="0" fontId="124" fillId="60" borderId="3" xfId="0" applyFont="1" applyFill="1" applyBorder="1" applyAlignment="1">
      <alignment horizontal="right"/>
    </xf>
    <xf numFmtId="3" fontId="109" fillId="60" borderId="3" xfId="0" applyNumberFormat="1" applyFont="1" applyFill="1" applyBorder="1" applyAlignment="1">
      <alignment horizontal="right"/>
    </xf>
    <xf numFmtId="175" fontId="109" fillId="46" borderId="3" xfId="45" applyNumberFormat="1" applyFont="1" applyFill="1" applyBorder="1" applyAlignment="1">
      <alignment horizontal="right"/>
    </xf>
    <xf numFmtId="3" fontId="109" fillId="60" borderId="54" xfId="0" applyNumberFormat="1" applyFont="1" applyFill="1" applyBorder="1" applyAlignment="1">
      <alignment horizontal="right"/>
    </xf>
    <xf numFmtId="0" fontId="124" fillId="0" borderId="3" xfId="0" applyFont="1" applyBorder="1" applyAlignment="1">
      <alignment horizontal="right"/>
    </xf>
    <xf numFmtId="0" fontId="109" fillId="60" borderId="3" xfId="0" applyFont="1" applyFill="1" applyBorder="1" applyAlignment="1">
      <alignment horizontal="right"/>
    </xf>
    <xf numFmtId="0" fontId="109" fillId="0" borderId="3" xfId="0" applyFont="1" applyBorder="1" applyAlignment="1">
      <alignment horizontal="right"/>
    </xf>
    <xf numFmtId="3" fontId="109" fillId="60" borderId="80" xfId="0" applyNumberFormat="1" applyFont="1" applyFill="1" applyBorder="1" applyAlignment="1">
      <alignment horizontal="right"/>
    </xf>
    <xf numFmtId="0" fontId="124" fillId="62" borderId="80" xfId="0" applyFont="1" applyFill="1" applyBorder="1" applyAlignment="1">
      <alignment horizontal="right"/>
    </xf>
    <xf numFmtId="3" fontId="110" fillId="0" borderId="0" xfId="0" applyNumberFormat="1" applyFont="1" applyAlignment="1">
      <alignment/>
    </xf>
    <xf numFmtId="3" fontId="12" fillId="0" borderId="3" xfId="0" applyNumberFormat="1" applyFont="1" applyBorder="1" applyAlignment="1">
      <alignment horizontal="right"/>
    </xf>
    <xf numFmtId="0" fontId="109" fillId="55" borderId="81" xfId="0" applyFont="1" applyFill="1" applyBorder="1" applyAlignment="1">
      <alignment horizontal="left"/>
    </xf>
    <xf numFmtId="0" fontId="109" fillId="55" borderId="82" xfId="0" applyFont="1" applyFill="1" applyBorder="1" applyAlignment="1">
      <alignment horizontal="left"/>
    </xf>
    <xf numFmtId="0" fontId="109" fillId="55" borderId="66" xfId="0" applyFont="1" applyFill="1" applyBorder="1" applyAlignment="1">
      <alignment horizontal="left"/>
    </xf>
    <xf numFmtId="0" fontId="110" fillId="55" borderId="66" xfId="0" applyFont="1" applyFill="1" applyBorder="1" applyAlignment="1">
      <alignment horizontal="left"/>
    </xf>
    <xf numFmtId="0" fontId="110" fillId="55" borderId="67" xfId="0" applyFont="1" applyFill="1" applyBorder="1" applyAlignment="1">
      <alignment horizontal="left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109" fillId="55" borderId="66" xfId="0" applyFont="1" applyFill="1" applyBorder="1" applyAlignment="1">
      <alignment horizontal="center"/>
    </xf>
    <xf numFmtId="0" fontId="110" fillId="55" borderId="66" xfId="0" applyFont="1" applyFill="1" applyBorder="1" applyAlignment="1">
      <alignment horizontal="center"/>
    </xf>
    <xf numFmtId="0" fontId="110" fillId="55" borderId="67" xfId="0" applyFont="1" applyFill="1" applyBorder="1" applyAlignment="1">
      <alignment horizontal="center"/>
    </xf>
    <xf numFmtId="0" fontId="109" fillId="55" borderId="81" xfId="0" applyFont="1" applyFill="1" applyBorder="1" applyAlignment="1">
      <alignment horizontal="left" vertical="center"/>
    </xf>
    <xf numFmtId="0" fontId="109" fillId="55" borderId="85" xfId="0" applyFont="1" applyFill="1" applyBorder="1" applyAlignment="1">
      <alignment horizontal="left" vertical="center"/>
    </xf>
    <xf numFmtId="0" fontId="115" fillId="58" borderId="3" xfId="0" applyFont="1" applyFill="1" applyBorder="1" applyAlignment="1">
      <alignment horizontal="center" vertical="center" wrapText="1"/>
    </xf>
    <xf numFmtId="0" fontId="115" fillId="0" borderId="3" xfId="0" applyFont="1" applyBorder="1" applyAlignment="1">
      <alignment horizontal="center" vertical="center" wrapText="1"/>
    </xf>
    <xf numFmtId="0" fontId="115" fillId="0" borderId="3" xfId="0" applyFont="1" applyBorder="1" applyAlignment="1">
      <alignment vertical="center" wrapText="1"/>
    </xf>
    <xf numFmtId="0" fontId="106" fillId="45" borderId="64" xfId="0" applyFont="1" applyFill="1" applyBorder="1" applyAlignment="1">
      <alignment horizontal="center" wrapText="1"/>
    </xf>
    <xf numFmtId="0" fontId="106" fillId="45" borderId="54" xfId="0" applyFont="1" applyFill="1" applyBorder="1" applyAlignment="1">
      <alignment horizontal="center" wrapText="1"/>
    </xf>
    <xf numFmtId="210" fontId="106" fillId="45" borderId="86" xfId="256" applyNumberFormat="1" applyFont="1" applyFill="1" applyBorder="1" applyAlignment="1">
      <alignment horizontal="center" vertical="top"/>
    </xf>
    <xf numFmtId="210" fontId="106" fillId="45" borderId="87" xfId="256" applyNumberFormat="1" applyFont="1" applyFill="1" applyBorder="1" applyAlignment="1">
      <alignment horizontal="center" vertical="top"/>
    </xf>
    <xf numFmtId="210" fontId="106" fillId="45" borderId="88" xfId="256" applyNumberFormat="1" applyFont="1" applyFill="1" applyBorder="1" applyAlignment="1">
      <alignment horizontal="center" vertical="top"/>
    </xf>
    <xf numFmtId="0" fontId="106" fillId="45" borderId="64" xfId="0" applyFont="1" applyFill="1" applyBorder="1" applyAlignment="1">
      <alignment horizontal="center"/>
    </xf>
    <xf numFmtId="0" fontId="106" fillId="45" borderId="54" xfId="0" applyFont="1" applyFill="1" applyBorder="1" applyAlignment="1">
      <alignment horizontal="center"/>
    </xf>
    <xf numFmtId="0" fontId="14" fillId="56" borderId="3" xfId="0" applyFont="1" applyFill="1" applyBorder="1" applyAlignment="1">
      <alignment horizontal="right" vertical="center"/>
    </xf>
    <xf numFmtId="3" fontId="15" fillId="56" borderId="3" xfId="0" applyNumberFormat="1" applyFont="1" applyFill="1" applyBorder="1" applyAlignment="1">
      <alignment horizontal="right" vertical="center"/>
    </xf>
    <xf numFmtId="0" fontId="15" fillId="56" borderId="3" xfId="0" applyFont="1" applyFill="1" applyBorder="1" applyAlignment="1">
      <alignment horizontal="right" vertical="center"/>
    </xf>
    <xf numFmtId="217" fontId="66" fillId="0" borderId="61" xfId="48" applyNumberFormat="1" applyFont="1" applyBorder="1" applyAlignment="1">
      <alignment horizontal="right"/>
    </xf>
    <xf numFmtId="217" fontId="125" fillId="0" borderId="61" xfId="0" applyNumberFormat="1" applyFont="1" applyBorder="1" applyAlignment="1">
      <alignment horizontal="right" vertical="center"/>
    </xf>
    <xf numFmtId="217" fontId="66" fillId="0" borderId="61" xfId="48" applyNumberFormat="1" applyFont="1" applyBorder="1" applyAlignment="1">
      <alignment/>
    </xf>
    <xf numFmtId="217" fontId="68" fillId="0" borderId="61" xfId="0" applyNumberFormat="1" applyFont="1" applyBorder="1" applyAlignment="1">
      <alignment vertical="center"/>
    </xf>
    <xf numFmtId="16" fontId="122" fillId="62" borderId="64" xfId="0" applyNumberFormat="1" applyFont="1" applyFill="1" applyBorder="1" applyAlignment="1">
      <alignment vertical="center"/>
    </xf>
    <xf numFmtId="0" fontId="123" fillId="62" borderId="89" xfId="0" applyFont="1" applyFill="1" applyBorder="1" applyAlignment="1">
      <alignment horizontal="right"/>
    </xf>
    <xf numFmtId="3" fontId="124" fillId="62" borderId="89" xfId="0" applyNumberFormat="1" applyFont="1" applyFill="1" applyBorder="1" applyAlignment="1">
      <alignment horizontal="right"/>
    </xf>
    <xf numFmtId="16" fontId="124" fillId="15" borderId="3" xfId="0" applyNumberFormat="1" applyFont="1" applyFill="1" applyBorder="1" applyAlignment="1">
      <alignment vertical="center"/>
    </xf>
    <xf numFmtId="3" fontId="126" fillId="15" borderId="3" xfId="0" applyNumberFormat="1" applyFont="1" applyFill="1" applyBorder="1" applyAlignment="1">
      <alignment/>
    </xf>
    <xf numFmtId="3" fontId="126" fillId="15" borderId="3" xfId="0" applyNumberFormat="1" applyFont="1" applyFill="1" applyBorder="1" applyAlignment="1">
      <alignment horizontal="right" vertical="center"/>
    </xf>
    <xf numFmtId="0" fontId="126" fillId="15" borderId="80" xfId="0" applyFont="1" applyFill="1" applyBorder="1" applyAlignment="1">
      <alignment horizontal="right" vertical="center"/>
    </xf>
    <xf numFmtId="0" fontId="125" fillId="15" borderId="80" xfId="0" applyFont="1" applyFill="1" applyBorder="1" applyAlignment="1">
      <alignment horizontal="right" vertical="center"/>
    </xf>
    <xf numFmtId="3" fontId="125" fillId="15" borderId="3" xfId="0" applyNumberFormat="1" applyFont="1" applyFill="1" applyBorder="1" applyAlignment="1">
      <alignment horizontal="right" vertical="center"/>
    </xf>
  </cellXfs>
  <cellStyles count="418">
    <cellStyle name="Normal" xfId="0"/>
    <cellStyle name="20% - Accent1" xfId="15"/>
    <cellStyle name="20% - Accent2" xfId="16"/>
    <cellStyle name="20% - Accent3" xfId="17"/>
    <cellStyle name="20% - Accent3 2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alculation 2" xfId="42"/>
    <cellStyle name="Check Cell" xfId="43"/>
    <cellStyle name="ColHeadings" xfId="44"/>
    <cellStyle name="Comma" xfId="45"/>
    <cellStyle name="Comma [0]" xfId="46"/>
    <cellStyle name="Comma 10" xfId="47"/>
    <cellStyle name="Comma 10 2" xfId="48"/>
    <cellStyle name="Comma 10 3" xfId="49"/>
    <cellStyle name="Comma 11" xfId="50"/>
    <cellStyle name="Comma 12" xfId="51"/>
    <cellStyle name="Comma 13" xfId="52"/>
    <cellStyle name="Comma 14" xfId="53"/>
    <cellStyle name="Comma 15" xfId="54"/>
    <cellStyle name="Comma 16" xfId="55"/>
    <cellStyle name="Comma 16 2" xfId="56"/>
    <cellStyle name="Comma 17" xfId="57"/>
    <cellStyle name="Comma 17 2" xfId="58"/>
    <cellStyle name="Comma 18" xfId="59"/>
    <cellStyle name="Comma 18 2" xfId="60"/>
    <cellStyle name="Comma 19" xfId="61"/>
    <cellStyle name="Comma 2" xfId="62"/>
    <cellStyle name="Comma 2 10" xfId="63"/>
    <cellStyle name="Comma 2 101" xfId="64"/>
    <cellStyle name="Comma 2 11" xfId="65"/>
    <cellStyle name="Comma 2 12" xfId="66"/>
    <cellStyle name="Comma 2 13" xfId="67"/>
    <cellStyle name="Comma 2 14" xfId="68"/>
    <cellStyle name="Comma 2 15" xfId="69"/>
    <cellStyle name="Comma 2 16" xfId="70"/>
    <cellStyle name="Comma 2 17" xfId="71"/>
    <cellStyle name="Comma 2 18" xfId="72"/>
    <cellStyle name="Comma 2 19" xfId="73"/>
    <cellStyle name="Comma 2 2" xfId="74"/>
    <cellStyle name="Comma 2 2 10" xfId="75"/>
    <cellStyle name="Comma 2 2 11" xfId="76"/>
    <cellStyle name="Comma 2 2 12" xfId="77"/>
    <cellStyle name="Comma 2 2 13" xfId="78"/>
    <cellStyle name="Comma 2 2 14" xfId="79"/>
    <cellStyle name="Comma 2 2 15" xfId="80"/>
    <cellStyle name="Comma 2 2 16" xfId="81"/>
    <cellStyle name="Comma 2 2 17" xfId="82"/>
    <cellStyle name="Comma 2 2 18" xfId="83"/>
    <cellStyle name="Comma 2 2 19" xfId="84"/>
    <cellStyle name="Comma 2 2 2" xfId="85"/>
    <cellStyle name="Comma 2 2 2 10" xfId="86"/>
    <cellStyle name="Comma 2 2 2 11" xfId="87"/>
    <cellStyle name="Comma 2 2 2 12" xfId="88"/>
    <cellStyle name="Comma 2 2 2 13" xfId="89"/>
    <cellStyle name="Comma 2 2 2 14" xfId="90"/>
    <cellStyle name="Comma 2 2 2 15" xfId="91"/>
    <cellStyle name="Comma 2 2 2 16" xfId="92"/>
    <cellStyle name="Comma 2 2 2 17" xfId="93"/>
    <cellStyle name="Comma 2 2 2 18" xfId="94"/>
    <cellStyle name="Comma 2 2 2 19" xfId="95"/>
    <cellStyle name="Comma 2 2 2 2" xfId="96"/>
    <cellStyle name="Comma 2 2 2 2 2" xfId="97"/>
    <cellStyle name="Comma 2 2 2 20" xfId="98"/>
    <cellStyle name="Comma 2 2 2 3" xfId="99"/>
    <cellStyle name="Comma 2 2 2 4" xfId="100"/>
    <cellStyle name="Comma 2 2 2 5" xfId="101"/>
    <cellStyle name="Comma 2 2 2 6" xfId="102"/>
    <cellStyle name="Comma 2 2 2 7" xfId="103"/>
    <cellStyle name="Comma 2 2 2 8" xfId="104"/>
    <cellStyle name="Comma 2 2 2 9" xfId="105"/>
    <cellStyle name="Comma 2 2 20" xfId="106"/>
    <cellStyle name="Comma 2 2 21" xfId="107"/>
    <cellStyle name="Comma 2 2 22" xfId="108"/>
    <cellStyle name="Comma 2 2 23" xfId="109"/>
    <cellStyle name="Comma 2 2 24" xfId="110"/>
    <cellStyle name="Comma 2 2 25" xfId="111"/>
    <cellStyle name="Comma 2 2 26" xfId="112"/>
    <cellStyle name="Comma 2 2 27" xfId="113"/>
    <cellStyle name="Comma 2 2 28" xfId="114"/>
    <cellStyle name="Comma 2 2 29" xfId="115"/>
    <cellStyle name="Comma 2 2 3" xfId="116"/>
    <cellStyle name="Comma 2 2 30" xfId="117"/>
    <cellStyle name="Comma 2 2 31" xfId="118"/>
    <cellStyle name="Comma 2 2 32" xfId="119"/>
    <cellStyle name="Comma 2 2 33" xfId="120"/>
    <cellStyle name="Comma 2 2 34" xfId="121"/>
    <cellStyle name="Comma 2 2 35" xfId="122"/>
    <cellStyle name="Comma 2 2 36" xfId="123"/>
    <cellStyle name="Comma 2 2 37" xfId="124"/>
    <cellStyle name="Comma 2 2 37 2" xfId="125"/>
    <cellStyle name="Comma 2 2 38" xfId="126"/>
    <cellStyle name="Comma 2 2 39" xfId="127"/>
    <cellStyle name="Comma 2 2 4" xfId="128"/>
    <cellStyle name="Comma 2 2 40" xfId="129"/>
    <cellStyle name="Comma 2 2 41" xfId="130"/>
    <cellStyle name="Comma 2 2 42" xfId="131"/>
    <cellStyle name="Comma 2 2 43" xfId="132"/>
    <cellStyle name="Comma 2 2 44" xfId="133"/>
    <cellStyle name="Comma 2 2 45" xfId="134"/>
    <cellStyle name="Comma 2 2 46" xfId="135"/>
    <cellStyle name="Comma 2 2 47" xfId="136"/>
    <cellStyle name="Comma 2 2 48" xfId="137"/>
    <cellStyle name="Comma 2 2 49" xfId="138"/>
    <cellStyle name="Comma 2 2 5" xfId="139"/>
    <cellStyle name="Comma 2 2 50" xfId="140"/>
    <cellStyle name="Comma 2 2 51" xfId="141"/>
    <cellStyle name="Comma 2 2 52" xfId="142"/>
    <cellStyle name="Comma 2 2 53" xfId="143"/>
    <cellStyle name="Comma 2 2 54" xfId="144"/>
    <cellStyle name="Comma 2 2 6" xfId="145"/>
    <cellStyle name="Comma 2 2 7" xfId="146"/>
    <cellStyle name="Comma 2 2 8" xfId="147"/>
    <cellStyle name="Comma 2 2 9" xfId="148"/>
    <cellStyle name="Comma 2 20" xfId="149"/>
    <cellStyle name="Comma 2 21" xfId="150"/>
    <cellStyle name="Comma 2 22" xfId="151"/>
    <cellStyle name="Comma 2 23" xfId="152"/>
    <cellStyle name="Comma 2 24" xfId="153"/>
    <cellStyle name="Comma 2 25" xfId="154"/>
    <cellStyle name="Comma 2 26" xfId="155"/>
    <cellStyle name="Comma 2 27" xfId="156"/>
    <cellStyle name="Comma 2 28" xfId="157"/>
    <cellStyle name="Comma 2 29" xfId="158"/>
    <cellStyle name="Comma 2 3" xfId="159"/>
    <cellStyle name="Comma 2 30" xfId="160"/>
    <cellStyle name="Comma 2 31" xfId="161"/>
    <cellStyle name="Comma 2 32" xfId="162"/>
    <cellStyle name="Comma 2 33" xfId="163"/>
    <cellStyle name="Comma 2 34" xfId="164"/>
    <cellStyle name="Comma 2 35" xfId="165"/>
    <cellStyle name="Comma 2 36" xfId="166"/>
    <cellStyle name="Comma 2 37" xfId="167"/>
    <cellStyle name="Comma 2 38" xfId="168"/>
    <cellStyle name="Comma 2 39" xfId="169"/>
    <cellStyle name="Comma 2 4" xfId="170"/>
    <cellStyle name="Comma 2 40" xfId="171"/>
    <cellStyle name="Comma 2 41" xfId="172"/>
    <cellStyle name="Comma 2 42" xfId="173"/>
    <cellStyle name="Comma 2 43" xfId="174"/>
    <cellStyle name="Comma 2 44" xfId="175"/>
    <cellStyle name="Comma 2 45" xfId="176"/>
    <cellStyle name="Comma 2 46" xfId="177"/>
    <cellStyle name="Comma 2 47" xfId="178"/>
    <cellStyle name="Comma 2 48" xfId="179"/>
    <cellStyle name="Comma 2 49" xfId="180"/>
    <cellStyle name="Comma 2 5" xfId="181"/>
    <cellStyle name="Comma 2 50" xfId="182"/>
    <cellStyle name="Comma 2 51" xfId="183"/>
    <cellStyle name="Comma 2 52" xfId="184"/>
    <cellStyle name="Comma 2 53" xfId="185"/>
    <cellStyle name="Comma 2 54" xfId="186"/>
    <cellStyle name="Comma 2 55" xfId="187"/>
    <cellStyle name="Comma 2 56" xfId="188"/>
    <cellStyle name="Comma 2 57" xfId="189"/>
    <cellStyle name="Comma 2 6" xfId="190"/>
    <cellStyle name="Comma 2 7" xfId="191"/>
    <cellStyle name="Comma 2 8" xfId="192"/>
    <cellStyle name="Comma 2 9" xfId="193"/>
    <cellStyle name="Comma 2_format situation crédits" xfId="194"/>
    <cellStyle name="Comma 20" xfId="195"/>
    <cellStyle name="Comma 20 2" xfId="196"/>
    <cellStyle name="Comma 21" xfId="197"/>
    <cellStyle name="Comma 22" xfId="198"/>
    <cellStyle name="Comma 23" xfId="199"/>
    <cellStyle name="Comma 23 2" xfId="200"/>
    <cellStyle name="Comma 24" xfId="201"/>
    <cellStyle name="Comma 24 2" xfId="202"/>
    <cellStyle name="Comma 25" xfId="203"/>
    <cellStyle name="Comma 26" xfId="204"/>
    <cellStyle name="Comma 27" xfId="205"/>
    <cellStyle name="Comma 28" xfId="206"/>
    <cellStyle name="Comma 29" xfId="207"/>
    <cellStyle name="Comma 3" xfId="208"/>
    <cellStyle name="Comma 3 10" xfId="209"/>
    <cellStyle name="Comma 3 11" xfId="210"/>
    <cellStyle name="Comma 3 12" xfId="211"/>
    <cellStyle name="Comma 3 13" xfId="212"/>
    <cellStyle name="Comma 3 14" xfId="213"/>
    <cellStyle name="Comma 3 15" xfId="214"/>
    <cellStyle name="Comma 3 16" xfId="215"/>
    <cellStyle name="Comma 3 17" xfId="216"/>
    <cellStyle name="Comma 3 18" xfId="217"/>
    <cellStyle name="Comma 3 19" xfId="218"/>
    <cellStyle name="Comma 3 2" xfId="219"/>
    <cellStyle name="Comma 3 20" xfId="220"/>
    <cellStyle name="Comma 3 21" xfId="221"/>
    <cellStyle name="Comma 3 22" xfId="222"/>
    <cellStyle name="Comma 3 23" xfId="223"/>
    <cellStyle name="Comma 3 24" xfId="224"/>
    <cellStyle name="Comma 3 25" xfId="225"/>
    <cellStyle name="Comma 3 26" xfId="226"/>
    <cellStyle name="Comma 3 27" xfId="227"/>
    <cellStyle name="Comma 3 28" xfId="228"/>
    <cellStyle name="Comma 3 29" xfId="229"/>
    <cellStyle name="Comma 3 3" xfId="230"/>
    <cellStyle name="Comma 3 30" xfId="231"/>
    <cellStyle name="Comma 3 31" xfId="232"/>
    <cellStyle name="Comma 3 32" xfId="233"/>
    <cellStyle name="Comma 3 33" xfId="234"/>
    <cellStyle name="Comma 3 34" xfId="235"/>
    <cellStyle name="Comma 3 35" xfId="236"/>
    <cellStyle name="Comma 3 36" xfId="237"/>
    <cellStyle name="Comma 3 37" xfId="238"/>
    <cellStyle name="Comma 3 4" xfId="239"/>
    <cellStyle name="Comma 3 5" xfId="240"/>
    <cellStyle name="Comma 3 6" xfId="241"/>
    <cellStyle name="Comma 3 7" xfId="242"/>
    <cellStyle name="Comma 3 8" xfId="243"/>
    <cellStyle name="Comma 3 9" xfId="244"/>
    <cellStyle name="Comma 3_M.I.CLPd" xfId="245"/>
    <cellStyle name="Comma 30" xfId="246"/>
    <cellStyle name="Comma 31" xfId="247"/>
    <cellStyle name="Comma 32" xfId="248"/>
    <cellStyle name="Comma 33" xfId="249"/>
    <cellStyle name="Comma 34" xfId="250"/>
    <cellStyle name="Comma 4" xfId="251"/>
    <cellStyle name="Comma 4 2" xfId="252"/>
    <cellStyle name="Comma 4 2 2" xfId="253"/>
    <cellStyle name="Comma 5" xfId="254"/>
    <cellStyle name="Comma 5 2" xfId="255"/>
    <cellStyle name="Comma 6" xfId="256"/>
    <cellStyle name="Comma 6 2" xfId="257"/>
    <cellStyle name="Comma 7" xfId="258"/>
    <cellStyle name="Comma 8" xfId="259"/>
    <cellStyle name="Comma 8 2" xfId="260"/>
    <cellStyle name="Comma 9" xfId="261"/>
    <cellStyle name="Currency" xfId="262"/>
    <cellStyle name="Currency [0]" xfId="263"/>
    <cellStyle name="Currency 2" xfId="264"/>
    <cellStyle name="Currency 3" xfId="265"/>
    <cellStyle name="Explanatory Text" xfId="266"/>
    <cellStyle name="Followed Hyperlink" xfId="267"/>
    <cellStyle name="FormBorder" xfId="268"/>
    <cellStyle name="FormLower" xfId="269"/>
    <cellStyle name="Formula Ratio" xfId="270"/>
    <cellStyle name="FormulaP1" xfId="271"/>
    <cellStyle name="FormulaP2" xfId="272"/>
    <cellStyle name="FormUpper" xfId="273"/>
    <cellStyle name="Good" xfId="274"/>
    <cellStyle name="Heading 1" xfId="275"/>
    <cellStyle name="Heading 2" xfId="276"/>
    <cellStyle name="Heading 3" xfId="277"/>
    <cellStyle name="Heading 4" xfId="278"/>
    <cellStyle name="Hyperlink" xfId="279"/>
    <cellStyle name="Input" xfId="280"/>
    <cellStyle name="Input 2" xfId="281"/>
    <cellStyle name="Level1 Adj" xfId="282"/>
    <cellStyle name="Level1 AdjHyper" xfId="283"/>
    <cellStyle name="Level2" xfId="284"/>
    <cellStyle name="Level2Adj" xfId="285"/>
    <cellStyle name="Level2Def" xfId="286"/>
    <cellStyle name="Level2DefAdj" xfId="287"/>
    <cellStyle name="Level2Mnth" xfId="288"/>
    <cellStyle name="Level2MnthAdj" xfId="289"/>
    <cellStyle name="Level2Ref" xfId="290"/>
    <cellStyle name="Level3" xfId="291"/>
    <cellStyle name="Level3Adj" xfId="292"/>
    <cellStyle name="Level3Adj Def" xfId="293"/>
    <cellStyle name="Level3Adj_format situation crédits" xfId="294"/>
    <cellStyle name="Level3Ref" xfId="295"/>
    <cellStyle name="Level3Tit" xfId="296"/>
    <cellStyle name="Level3TitAdj" xfId="297"/>
    <cellStyle name="Linked Cell" xfId="298"/>
    <cellStyle name="Margin" xfId="299"/>
    <cellStyle name="MarginRef" xfId="300"/>
    <cellStyle name="Milliers 2" xfId="301"/>
    <cellStyle name="Milliers_Feuil5" xfId="302"/>
    <cellStyle name="Neutral" xfId="303"/>
    <cellStyle name="Normal 10" xfId="304"/>
    <cellStyle name="Normal 10 10" xfId="305"/>
    <cellStyle name="Normal 11" xfId="306"/>
    <cellStyle name="Normal 12" xfId="307"/>
    <cellStyle name="Normal 13" xfId="308"/>
    <cellStyle name="Normal 15" xfId="309"/>
    <cellStyle name="Normal 16" xfId="310"/>
    <cellStyle name="Normal 17" xfId="311"/>
    <cellStyle name="Normal 19" xfId="312"/>
    <cellStyle name="Normal 2" xfId="313"/>
    <cellStyle name="Normal 2 135" xfId="314"/>
    <cellStyle name="Normal 2 137" xfId="315"/>
    <cellStyle name="Normal 2 2" xfId="316"/>
    <cellStyle name="Normal 2 2 2" xfId="317"/>
    <cellStyle name="Normal 2 22 2" xfId="318"/>
    <cellStyle name="Normal 2 27 2" xfId="319"/>
    <cellStyle name="Normal 2 3" xfId="320"/>
    <cellStyle name="Normal 2 4" xfId="321"/>
    <cellStyle name="Normal 2 5" xfId="322"/>
    <cellStyle name="Normal 2 5 2" xfId="323"/>
    <cellStyle name="Normal 2 50" xfId="324"/>
    <cellStyle name="Normal 2_format situation crédits" xfId="325"/>
    <cellStyle name="Normal 21 2" xfId="326"/>
    <cellStyle name="Normal 24" xfId="327"/>
    <cellStyle name="Normal 25" xfId="328"/>
    <cellStyle name="Normal 26 2" xfId="329"/>
    <cellStyle name="Normal 28 2" xfId="330"/>
    <cellStyle name="Normal 29 2" xfId="331"/>
    <cellStyle name="Normal 3" xfId="332"/>
    <cellStyle name="Normal 3 10" xfId="333"/>
    <cellStyle name="Normal 3 11" xfId="334"/>
    <cellStyle name="Normal 3 12" xfId="335"/>
    <cellStyle name="Normal 3 13" xfId="336"/>
    <cellStyle name="Normal 3 14" xfId="337"/>
    <cellStyle name="Normal 3 15" xfId="338"/>
    <cellStyle name="Normal 3 16" xfId="339"/>
    <cellStyle name="Normal 3 17" xfId="340"/>
    <cellStyle name="Normal 3 18" xfId="341"/>
    <cellStyle name="Normal 3 19" xfId="342"/>
    <cellStyle name="Normal 3 2" xfId="343"/>
    <cellStyle name="Normal 3 20" xfId="344"/>
    <cellStyle name="Normal 3 21" xfId="345"/>
    <cellStyle name="Normal 3 22" xfId="346"/>
    <cellStyle name="Normal 3 23" xfId="347"/>
    <cellStyle name="Normal 3 24" xfId="348"/>
    <cellStyle name="Normal 3 25" xfId="349"/>
    <cellStyle name="Normal 3 26" xfId="350"/>
    <cellStyle name="Normal 3 27" xfId="351"/>
    <cellStyle name="Normal 3 28" xfId="352"/>
    <cellStyle name="Normal 3 29" xfId="353"/>
    <cellStyle name="Normal 3 3" xfId="354"/>
    <cellStyle name="Normal 3 30" xfId="355"/>
    <cellStyle name="Normal 3 31" xfId="356"/>
    <cellStyle name="Normal 3 32" xfId="357"/>
    <cellStyle name="Normal 3 33" xfId="358"/>
    <cellStyle name="Normal 3 34" xfId="359"/>
    <cellStyle name="Normal 3 35" xfId="360"/>
    <cellStyle name="Normal 3 36" xfId="361"/>
    <cellStyle name="Normal 3 4" xfId="362"/>
    <cellStyle name="Normal 3 5" xfId="363"/>
    <cellStyle name="Normal 3 6" xfId="364"/>
    <cellStyle name="Normal 3 7" xfId="365"/>
    <cellStyle name="Normal 3 8" xfId="366"/>
    <cellStyle name="Normal 3 9" xfId="367"/>
    <cellStyle name="Normal 31 2" xfId="368"/>
    <cellStyle name="Normal 32 2" xfId="369"/>
    <cellStyle name="Normal 34 2" xfId="370"/>
    <cellStyle name="Normal 35 2" xfId="371"/>
    <cellStyle name="Normal 37 2" xfId="372"/>
    <cellStyle name="Normal 38 2" xfId="373"/>
    <cellStyle name="Normal 4" xfId="374"/>
    <cellStyle name="Normal 4 21" xfId="375"/>
    <cellStyle name="Normal 5" xfId="376"/>
    <cellStyle name="Normal 5 2" xfId="377"/>
    <cellStyle name="Normal 51 2" xfId="378"/>
    <cellStyle name="Normal 54 2" xfId="379"/>
    <cellStyle name="Normal 55 2" xfId="380"/>
    <cellStyle name="Normal 57 2" xfId="381"/>
    <cellStyle name="Normal 6" xfId="382"/>
    <cellStyle name="Normal 7" xfId="383"/>
    <cellStyle name="Normal 8" xfId="384"/>
    <cellStyle name="Normal 9" xfId="385"/>
    <cellStyle name="Note" xfId="386"/>
    <cellStyle name="Output" xfId="387"/>
    <cellStyle name="Percent" xfId="388"/>
    <cellStyle name="Percent 2" xfId="389"/>
    <cellStyle name="Percent 2 10" xfId="390"/>
    <cellStyle name="Percent 2 11" xfId="391"/>
    <cellStyle name="Percent 2 12" xfId="392"/>
    <cellStyle name="Percent 2 13" xfId="393"/>
    <cellStyle name="Percent 2 14" xfId="394"/>
    <cellStyle name="Percent 2 15" xfId="395"/>
    <cellStyle name="Percent 2 16" xfId="396"/>
    <cellStyle name="Percent 2 17" xfId="397"/>
    <cellStyle name="Percent 2 18" xfId="398"/>
    <cellStyle name="Percent 2 19" xfId="399"/>
    <cellStyle name="Percent 2 2" xfId="400"/>
    <cellStyle name="Percent 2 20" xfId="401"/>
    <cellStyle name="Percent 2 21" xfId="402"/>
    <cellStyle name="Percent 2 22" xfId="403"/>
    <cellStyle name="Percent 2 23" xfId="404"/>
    <cellStyle name="Percent 2 24" xfId="405"/>
    <cellStyle name="Percent 2 25" xfId="406"/>
    <cellStyle name="Percent 2 26" xfId="407"/>
    <cellStyle name="Percent 2 27" xfId="408"/>
    <cellStyle name="Percent 2 28" xfId="409"/>
    <cellStyle name="Percent 2 29" xfId="410"/>
    <cellStyle name="Percent 2 3" xfId="411"/>
    <cellStyle name="Percent 2 30" xfId="412"/>
    <cellStyle name="Percent 2 31" xfId="413"/>
    <cellStyle name="Percent 2 32" xfId="414"/>
    <cellStyle name="Percent 2 33" xfId="415"/>
    <cellStyle name="Percent 2 34" xfId="416"/>
    <cellStyle name="Percent 2 35" xfId="417"/>
    <cellStyle name="Percent 2 36" xfId="418"/>
    <cellStyle name="Percent 2 4" xfId="419"/>
    <cellStyle name="Percent 2 5" xfId="420"/>
    <cellStyle name="Percent 2 6" xfId="421"/>
    <cellStyle name="Percent 2 7" xfId="422"/>
    <cellStyle name="Percent 2 8" xfId="423"/>
    <cellStyle name="Percent 2 9" xfId="424"/>
    <cellStyle name="Percent 3" xfId="425"/>
    <cellStyle name="Percent 4" xfId="426"/>
    <cellStyle name="Percent 5" xfId="427"/>
    <cellStyle name="SubAcct" xfId="428"/>
    <cellStyle name="Title" xfId="429"/>
    <cellStyle name="Total" xfId="430"/>
    <cellStyle name="Warning Text" xfId="4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kayibanda\AppData\Local\Microsoft\Windows\INetCache\Content.Outlook\A65XOU83\Financial%20inclusion%20data%20%20June%20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ibutors  "/>
      <sheetName val="beneficiaries "/>
    </sheetNames>
    <sheetDataSet>
      <sheetData sheetId="0">
        <row r="17">
          <cell r="F17">
            <v>11731</v>
          </cell>
          <cell r="G17">
            <v>25265</v>
          </cell>
        </row>
      </sheetData>
      <sheetData sheetId="1">
        <row r="18">
          <cell r="F18">
            <v>1280</v>
          </cell>
          <cell r="G18">
            <v>4137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L13" sqref="L13"/>
    </sheetView>
  </sheetViews>
  <sheetFormatPr defaultColWidth="9.33203125" defaultRowHeight="12.75"/>
  <cols>
    <col min="1" max="1" width="4.33203125" style="1" customWidth="1"/>
    <col min="2" max="2" width="27.83203125" style="1" customWidth="1"/>
    <col min="3" max="3" width="9.33203125" style="1" customWidth="1"/>
    <col min="4" max="4" width="10.83203125" style="1" customWidth="1"/>
    <col min="5" max="5" width="10.5" style="1" customWidth="1"/>
    <col min="6" max="6" width="10.33203125" style="1" customWidth="1"/>
    <col min="7" max="7" width="10.83203125" style="1" customWidth="1"/>
    <col min="8" max="8" width="10.66015625" style="1" customWidth="1"/>
    <col min="9" max="10" width="9.33203125" style="1" customWidth="1"/>
    <col min="11" max="11" width="11.5" style="1" bestFit="1" customWidth="1"/>
    <col min="12" max="12" width="13.33203125" style="1" bestFit="1" customWidth="1"/>
    <col min="13" max="16384" width="9.33203125" style="1" customWidth="1"/>
  </cols>
  <sheetData>
    <row r="1" ht="18">
      <c r="A1" s="5" t="s">
        <v>15</v>
      </c>
    </row>
    <row r="2" ht="12.75">
      <c r="B2" s="2" t="s">
        <v>22</v>
      </c>
    </row>
    <row r="3" spans="2:8" ht="12.75">
      <c r="B3" s="6"/>
      <c r="C3" s="7">
        <v>2010</v>
      </c>
      <c r="D3" s="7">
        <v>2011</v>
      </c>
      <c r="E3" s="7">
        <v>2012</v>
      </c>
      <c r="F3" s="7">
        <v>2013</v>
      </c>
      <c r="G3" s="7">
        <v>2014</v>
      </c>
      <c r="H3" s="7">
        <v>2015</v>
      </c>
    </row>
    <row r="4" spans="2:8" ht="12.75">
      <c r="B4" s="6" t="s">
        <v>6</v>
      </c>
      <c r="C4" s="8">
        <v>524</v>
      </c>
      <c r="D4" s="8">
        <v>490</v>
      </c>
      <c r="E4" s="8">
        <v>490</v>
      </c>
      <c r="F4" s="8">
        <v>490</v>
      </c>
      <c r="G4" s="8">
        <v>490</v>
      </c>
      <c r="H4" s="8">
        <v>493</v>
      </c>
    </row>
    <row r="5" spans="2:8" ht="12.75">
      <c r="B5" s="13" t="s">
        <v>20</v>
      </c>
      <c r="C5" s="14">
        <v>45.28</v>
      </c>
      <c r="D5" s="14">
        <v>77.42</v>
      </c>
      <c r="E5" s="14">
        <v>101.02</v>
      </c>
      <c r="F5" s="14">
        <v>128.75</v>
      </c>
      <c r="G5" s="14">
        <v>159.33</v>
      </c>
      <c r="H5" s="14">
        <v>208.95</v>
      </c>
    </row>
    <row r="6" spans="2:8" ht="12.75">
      <c r="B6" s="15" t="s">
        <v>21</v>
      </c>
      <c r="C6" s="16"/>
      <c r="D6" s="17">
        <f>(D5-C5)/C5</f>
        <v>0.7098056537102474</v>
      </c>
      <c r="E6" s="17">
        <f>(E5-D5)/D5</f>
        <v>0.3048307930767243</v>
      </c>
      <c r="F6" s="17">
        <f>(F5-E5)/E5</f>
        <v>0.274500098990299</v>
      </c>
      <c r="G6" s="17">
        <f>(G5-F5)/F5</f>
        <v>0.23751456310679622</v>
      </c>
      <c r="H6" s="18">
        <f>(H5-G5)/G5</f>
        <v>0.3114291093955939</v>
      </c>
    </row>
    <row r="8" ht="12.75">
      <c r="B8" s="2" t="s">
        <v>23</v>
      </c>
    </row>
    <row r="9" spans="2:8" ht="12.75">
      <c r="B9" s="7" t="s">
        <v>7</v>
      </c>
      <c r="C9" s="7">
        <v>2010</v>
      </c>
      <c r="D9" s="7">
        <v>2011</v>
      </c>
      <c r="E9" s="7">
        <v>2012</v>
      </c>
      <c r="F9" s="7">
        <v>2013</v>
      </c>
      <c r="G9" s="7">
        <v>2014</v>
      </c>
      <c r="H9" s="7">
        <v>2015</v>
      </c>
    </row>
    <row r="10" spans="2:8" ht="12.75">
      <c r="B10" s="9" t="s">
        <v>8</v>
      </c>
      <c r="C10" s="10"/>
      <c r="D10" s="10">
        <v>46914</v>
      </c>
      <c r="E10" s="10">
        <v>76136</v>
      </c>
      <c r="F10" s="10">
        <v>97482</v>
      </c>
      <c r="G10" s="10">
        <v>116272</v>
      </c>
      <c r="H10" s="10">
        <v>135824</v>
      </c>
    </row>
    <row r="11" spans="2:8" ht="12.75">
      <c r="B11" s="9" t="s">
        <v>11</v>
      </c>
      <c r="C11" s="10"/>
      <c r="D11" s="10">
        <v>212431</v>
      </c>
      <c r="E11" s="10">
        <v>309846</v>
      </c>
      <c r="F11" s="10">
        <v>416712</v>
      </c>
      <c r="G11" s="10">
        <v>470502</v>
      </c>
      <c r="H11" s="10">
        <v>494706</v>
      </c>
    </row>
    <row r="12" spans="2:8" ht="12.75">
      <c r="B12" s="9" t="s">
        <v>10</v>
      </c>
      <c r="C12" s="10"/>
      <c r="D12" s="10">
        <v>275845</v>
      </c>
      <c r="E12" s="10">
        <v>402353</v>
      </c>
      <c r="F12" s="10">
        <v>488212</v>
      </c>
      <c r="G12" s="10">
        <v>571496</v>
      </c>
      <c r="H12" s="10">
        <v>628021</v>
      </c>
    </row>
    <row r="13" spans="2:8" ht="12.75">
      <c r="B13" s="9" t="s">
        <v>9</v>
      </c>
      <c r="C13" s="10"/>
      <c r="D13" s="10">
        <v>171408</v>
      </c>
      <c r="E13" s="10">
        <v>225900</v>
      </c>
      <c r="F13" s="10">
        <v>272562</v>
      </c>
      <c r="G13" s="10">
        <v>325954</v>
      </c>
      <c r="H13" s="10">
        <v>359011</v>
      </c>
    </row>
    <row r="14" spans="2:8" ht="12.75">
      <c r="B14" s="9" t="s">
        <v>12</v>
      </c>
      <c r="C14" s="10"/>
      <c r="D14" s="10">
        <v>248467</v>
      </c>
      <c r="E14" s="10">
        <v>339942</v>
      </c>
      <c r="F14" s="10">
        <v>386105</v>
      </c>
      <c r="G14" s="10">
        <v>456215</v>
      </c>
      <c r="H14" s="10">
        <v>500221</v>
      </c>
    </row>
    <row r="15" spans="2:8" ht="12.75">
      <c r="B15" s="19" t="s">
        <v>5</v>
      </c>
      <c r="C15" s="20">
        <v>454049</v>
      </c>
      <c r="D15" s="20">
        <f>SUM(D10:D14)</f>
        <v>955065</v>
      </c>
      <c r="E15" s="20">
        <f>SUM(E10:E14)</f>
        <v>1354177</v>
      </c>
      <c r="F15" s="20">
        <f>SUM(F10:F14)</f>
        <v>1661073</v>
      </c>
      <c r="G15" s="20">
        <f>SUM(G10:G14)</f>
        <v>1940439</v>
      </c>
      <c r="H15" s="20">
        <f>SUM(H10:H14)</f>
        <v>2117783</v>
      </c>
    </row>
    <row r="16" spans="2:8" ht="12.75">
      <c r="B16" s="15" t="s">
        <v>19</v>
      </c>
      <c r="C16" s="16"/>
      <c r="D16" s="17">
        <f>(D15-C15)/C15</f>
        <v>1.1034403775803934</v>
      </c>
      <c r="E16" s="17">
        <f>(E15-D15)/D15</f>
        <v>0.417889881840503</v>
      </c>
      <c r="F16" s="17">
        <f>(F15-E15)/E15</f>
        <v>0.22662916295284885</v>
      </c>
      <c r="G16" s="17">
        <f>(G15-F15)/F15</f>
        <v>0.16818405933995675</v>
      </c>
      <c r="H16" s="18">
        <f>(H15-G15)/G15</f>
        <v>0.09139375162012307</v>
      </c>
    </row>
    <row r="17" spans="4:8" ht="12.75">
      <c r="D17" s="3"/>
      <c r="E17" s="4"/>
      <c r="F17" s="4"/>
      <c r="G17" s="4"/>
      <c r="H17" s="4"/>
    </row>
    <row r="18" ht="12.75">
      <c r="B18" s="2" t="s">
        <v>24</v>
      </c>
    </row>
    <row r="19" spans="2:8" ht="12.75">
      <c r="B19" s="6"/>
      <c r="C19" s="7">
        <v>2010</v>
      </c>
      <c r="D19" s="7">
        <v>2011</v>
      </c>
      <c r="E19" s="7">
        <v>2012</v>
      </c>
      <c r="F19" s="7">
        <v>2013</v>
      </c>
      <c r="G19" s="7">
        <v>2014</v>
      </c>
      <c r="H19" s="7">
        <v>2015</v>
      </c>
    </row>
    <row r="20" spans="2:8" ht="12.75">
      <c r="B20" s="13" t="s">
        <v>4</v>
      </c>
      <c r="C20" s="21">
        <v>699.587</v>
      </c>
      <c r="D20" s="21">
        <v>1517.941</v>
      </c>
      <c r="E20" s="21">
        <v>1988.693</v>
      </c>
      <c r="F20" s="21">
        <v>2361.4</v>
      </c>
      <c r="G20" s="21">
        <v>2571</v>
      </c>
      <c r="H20" s="21">
        <v>2793.9</v>
      </c>
    </row>
    <row r="21" spans="2:8" ht="12.75">
      <c r="B21" s="15" t="s">
        <v>19</v>
      </c>
      <c r="C21" s="16"/>
      <c r="D21" s="17">
        <f>(D20-C20)/C20</f>
        <v>1.1697673055674278</v>
      </c>
      <c r="E21" s="17">
        <f>(E20-D20)/D20</f>
        <v>0.31012536060360707</v>
      </c>
      <c r="F21" s="17">
        <f>(F20-E20)/E20</f>
        <v>0.18741303961948882</v>
      </c>
      <c r="G21" s="17">
        <f>(G20-F20)/F20</f>
        <v>0.08876090454814936</v>
      </c>
      <c r="H21" s="18">
        <f>(H20-G20)/G20</f>
        <v>0.08669778296382734</v>
      </c>
    </row>
    <row r="22" spans="3:7" ht="12.75">
      <c r="C22" s="4"/>
      <c r="D22" s="4"/>
      <c r="E22" s="4"/>
      <c r="F22" s="4"/>
      <c r="G22" s="4"/>
    </row>
    <row r="23" ht="12.75">
      <c r="B23" s="2" t="s">
        <v>25</v>
      </c>
    </row>
    <row r="24" spans="2:8" ht="12.75">
      <c r="B24" s="9"/>
      <c r="C24" s="7">
        <v>2010</v>
      </c>
      <c r="D24" s="7">
        <v>2011</v>
      </c>
      <c r="E24" s="7">
        <v>2012</v>
      </c>
      <c r="F24" s="7">
        <v>2013</v>
      </c>
      <c r="G24" s="7">
        <v>2014</v>
      </c>
      <c r="H24" s="7">
        <v>2015</v>
      </c>
    </row>
    <row r="25" spans="2:8" ht="12.75">
      <c r="B25" s="6" t="s">
        <v>13</v>
      </c>
      <c r="C25" s="8">
        <v>33.6</v>
      </c>
      <c r="D25" s="8">
        <v>40.7</v>
      </c>
      <c r="E25" s="8">
        <v>59.2</v>
      </c>
      <c r="F25" s="8">
        <v>73.5</v>
      </c>
      <c r="G25" s="8">
        <v>89.9</v>
      </c>
      <c r="H25" s="8">
        <v>116.5</v>
      </c>
    </row>
    <row r="26" spans="2:8" ht="12.75">
      <c r="B26" s="12" t="s">
        <v>14</v>
      </c>
      <c r="C26" s="8">
        <v>3.8</v>
      </c>
      <c r="D26" s="8">
        <v>4.9</v>
      </c>
      <c r="E26" s="8">
        <v>5.1</v>
      </c>
      <c r="F26" s="8">
        <v>4.9</v>
      </c>
      <c r="G26" s="8">
        <v>6.3</v>
      </c>
      <c r="H26" s="8">
        <v>9.2</v>
      </c>
    </row>
    <row r="28" spans="2:8" ht="12.75">
      <c r="B28" s="6" t="s">
        <v>16</v>
      </c>
      <c r="C28" s="11">
        <v>0.113</v>
      </c>
      <c r="D28" s="11">
        <v>0.12</v>
      </c>
      <c r="E28" s="11">
        <v>0.085</v>
      </c>
      <c r="F28" s="11">
        <v>0.068</v>
      </c>
      <c r="G28" s="11">
        <v>0.07</v>
      </c>
      <c r="H28" s="11">
        <v>0.079</v>
      </c>
    </row>
    <row r="30" spans="2:8" ht="12.75">
      <c r="B30" s="22" t="s">
        <v>17</v>
      </c>
      <c r="C30" s="23"/>
      <c r="D30" s="24">
        <f aca="true" t="shared" si="0" ref="D30:H31">(D25-C25)/C25</f>
        <v>0.21130952380952384</v>
      </c>
      <c r="E30" s="24">
        <f t="shared" si="0"/>
        <v>0.45454545454545453</v>
      </c>
      <c r="F30" s="24">
        <f t="shared" si="0"/>
        <v>0.241554054054054</v>
      </c>
      <c r="G30" s="24">
        <f t="shared" si="0"/>
        <v>0.22312925170068035</v>
      </c>
      <c r="H30" s="25">
        <f t="shared" si="0"/>
        <v>0.2958843159065628</v>
      </c>
    </row>
    <row r="31" spans="2:8" ht="12.75">
      <c r="B31" s="26" t="s">
        <v>18</v>
      </c>
      <c r="C31" s="27"/>
      <c r="D31" s="28">
        <f t="shared" si="0"/>
        <v>0.2894736842105265</v>
      </c>
      <c r="E31" s="28">
        <f t="shared" si="0"/>
        <v>0.040816326530612096</v>
      </c>
      <c r="F31" s="28">
        <f t="shared" si="0"/>
        <v>-0.039215686274509665</v>
      </c>
      <c r="G31" s="28">
        <f t="shared" si="0"/>
        <v>0.2857142857142856</v>
      </c>
      <c r="H31" s="29">
        <f t="shared" si="0"/>
        <v>0.46031746031746024</v>
      </c>
    </row>
    <row r="34" spans="1:12" ht="13.5" thickBot="1">
      <c r="A34"/>
      <c r="B34" t="s">
        <v>28</v>
      </c>
      <c r="C34"/>
      <c r="D34"/>
      <c r="E34"/>
      <c r="F34"/>
      <c r="G34"/>
      <c r="H34"/>
      <c r="I34"/>
      <c r="J34"/>
      <c r="K34"/>
      <c r="L34"/>
    </row>
    <row r="35" spans="1:12" ht="21.75" thickBot="1">
      <c r="A35" s="30"/>
      <c r="B35" s="31"/>
      <c r="C35" s="31">
        <v>2006</v>
      </c>
      <c r="D35" s="31">
        <v>2007</v>
      </c>
      <c r="E35" s="31">
        <v>2008</v>
      </c>
      <c r="F35" s="31">
        <v>2009</v>
      </c>
      <c r="G35" s="31">
        <v>2010</v>
      </c>
      <c r="H35" s="31">
        <v>2011</v>
      </c>
      <c r="I35" s="31">
        <v>2012</v>
      </c>
      <c r="J35" s="31">
        <v>2013</v>
      </c>
      <c r="K35" s="31">
        <v>2014</v>
      </c>
      <c r="L35" s="31">
        <v>2015</v>
      </c>
    </row>
    <row r="36" spans="1:12" ht="21.75" thickBot="1">
      <c r="A36" s="32">
        <v>1</v>
      </c>
      <c r="B36" s="33" t="s">
        <v>0</v>
      </c>
      <c r="C36" s="34"/>
      <c r="D36" s="34"/>
      <c r="E36" s="34">
        <v>60.13</v>
      </c>
      <c r="F36" s="34">
        <v>36.06</v>
      </c>
      <c r="G36" s="34">
        <v>45.28</v>
      </c>
      <c r="H36" s="34">
        <v>77.42</v>
      </c>
      <c r="I36" s="34">
        <v>101.02</v>
      </c>
      <c r="J36" s="34">
        <v>128.75</v>
      </c>
      <c r="K36" s="37">
        <v>159.33</v>
      </c>
      <c r="L36" s="34">
        <v>208.95</v>
      </c>
    </row>
    <row r="37" spans="1:12" ht="21.75" thickBot="1">
      <c r="A37" s="32">
        <v>2</v>
      </c>
      <c r="B37" s="33" t="s">
        <v>26</v>
      </c>
      <c r="C37" s="35"/>
      <c r="D37" s="35"/>
      <c r="E37" s="35">
        <v>42.32</v>
      </c>
      <c r="F37" s="35">
        <v>24.72</v>
      </c>
      <c r="G37" s="35">
        <v>33.61</v>
      </c>
      <c r="H37" s="35">
        <v>40.72</v>
      </c>
      <c r="I37" s="35">
        <v>59.19</v>
      </c>
      <c r="J37" s="35">
        <v>73.54</v>
      </c>
      <c r="K37" s="36">
        <v>89.96</v>
      </c>
      <c r="L37" s="36">
        <v>116.58</v>
      </c>
    </row>
    <row r="38" spans="1:12" ht="21.75" thickBot="1">
      <c r="A38" s="32">
        <v>3</v>
      </c>
      <c r="B38" s="33" t="s">
        <v>1</v>
      </c>
      <c r="C38" s="35"/>
      <c r="D38" s="35"/>
      <c r="E38" s="35">
        <v>38.32</v>
      </c>
      <c r="F38" s="35">
        <v>19.1</v>
      </c>
      <c r="G38" s="35">
        <v>23.9</v>
      </c>
      <c r="H38" s="35">
        <v>45.87</v>
      </c>
      <c r="I38" s="35">
        <v>54.47</v>
      </c>
      <c r="J38" s="35">
        <v>69.49</v>
      </c>
      <c r="K38" s="36">
        <v>86.13</v>
      </c>
      <c r="L38" s="36">
        <v>117.29</v>
      </c>
    </row>
    <row r="39" spans="1:12" ht="21.75" thickBot="1">
      <c r="A39" s="32">
        <v>4</v>
      </c>
      <c r="B39" s="33" t="s">
        <v>27</v>
      </c>
      <c r="C39" s="35"/>
      <c r="D39" s="35"/>
      <c r="E39" s="35">
        <v>16.23</v>
      </c>
      <c r="F39" s="35">
        <v>11.96</v>
      </c>
      <c r="G39" s="35">
        <v>15.67</v>
      </c>
      <c r="H39" s="35">
        <v>20.19</v>
      </c>
      <c r="I39" s="35">
        <v>30.11</v>
      </c>
      <c r="J39" s="35">
        <v>42.98</v>
      </c>
      <c r="K39" s="36">
        <v>52.82</v>
      </c>
      <c r="L39" s="36">
        <v>64.98</v>
      </c>
    </row>
    <row r="43" ht="12.75">
      <c r="B43" s="2" t="s">
        <v>29</v>
      </c>
    </row>
    <row r="44" spans="2:12" ht="12.75">
      <c r="B44" s="7" t="s">
        <v>30</v>
      </c>
      <c r="C44" s="7">
        <v>2006</v>
      </c>
      <c r="D44" s="7">
        <v>2007</v>
      </c>
      <c r="E44" s="7">
        <v>2008</v>
      </c>
      <c r="F44" s="7">
        <v>2009</v>
      </c>
      <c r="G44" s="7">
        <v>2010</v>
      </c>
      <c r="H44" s="7">
        <v>2011</v>
      </c>
      <c r="I44" s="7">
        <v>2012</v>
      </c>
      <c r="J44" s="7">
        <v>2013</v>
      </c>
      <c r="K44" s="7">
        <v>2014</v>
      </c>
      <c r="L44" s="7">
        <v>2015</v>
      </c>
    </row>
    <row r="45" spans="2:12" ht="12.75">
      <c r="B45" s="9" t="s">
        <v>2</v>
      </c>
      <c r="C45" s="10"/>
      <c r="D45" s="10"/>
      <c r="E45" s="10">
        <v>588</v>
      </c>
      <c r="F45" s="10">
        <v>601</v>
      </c>
      <c r="G45" s="10">
        <v>633</v>
      </c>
      <c r="H45" s="10">
        <v>1378</v>
      </c>
      <c r="I45" s="10">
        <v>1642</v>
      </c>
      <c r="J45" s="10">
        <v>1869</v>
      </c>
      <c r="K45" s="10"/>
      <c r="L45" s="10">
        <v>2198</v>
      </c>
    </row>
    <row r="46" spans="2:12" ht="12.75">
      <c r="B46" s="9" t="s">
        <v>3</v>
      </c>
      <c r="C46" s="10"/>
      <c r="D46" s="10"/>
      <c r="E46" s="10">
        <v>685</v>
      </c>
      <c r="F46" s="10">
        <v>782</v>
      </c>
      <c r="G46" s="10">
        <v>710</v>
      </c>
      <c r="H46" s="10">
        <v>1706</v>
      </c>
      <c r="I46" s="10">
        <v>1960</v>
      </c>
      <c r="J46" s="10">
        <v>2194</v>
      </c>
      <c r="K46" s="10"/>
      <c r="L46" s="10">
        <v>2452</v>
      </c>
    </row>
    <row r="47" spans="2:12" ht="12.75">
      <c r="B47" s="19" t="s">
        <v>5</v>
      </c>
      <c r="C47" s="38">
        <f>SUM(C45:C46)</f>
        <v>0</v>
      </c>
      <c r="D47" s="38">
        <f>SUM(D45:D46)</f>
        <v>0</v>
      </c>
      <c r="E47" s="38">
        <v>1273</v>
      </c>
      <c r="F47" s="38">
        <v>1383</v>
      </c>
      <c r="G47" s="20">
        <v>1343</v>
      </c>
      <c r="H47" s="20">
        <v>3084</v>
      </c>
      <c r="I47" s="20">
        <v>3602</v>
      </c>
      <c r="J47" s="20">
        <v>4063</v>
      </c>
      <c r="K47" s="20">
        <f>SUM(K45:K46)</f>
        <v>0</v>
      </c>
      <c r="L47" s="20">
        <f>SUM(L45:L46)</f>
        <v>4650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 
</oddHeader>
    <oddFooter>&amp;C 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H115"/>
  <sheetViews>
    <sheetView showGridLines="0" tabSelected="1" zoomScalePageLayoutView="0" workbookViewId="0" topLeftCell="B37">
      <selection activeCell="I45" sqref="I45"/>
    </sheetView>
  </sheetViews>
  <sheetFormatPr defaultColWidth="9.33203125" defaultRowHeight="12.75"/>
  <cols>
    <col min="2" max="2" width="9.83203125" style="0" bestFit="1" customWidth="1"/>
    <col min="3" max="3" width="53.66015625" style="0" customWidth="1"/>
    <col min="4" max="4" width="38.5" style="0" customWidth="1"/>
    <col min="5" max="5" width="20.16015625" style="0" customWidth="1"/>
    <col min="6" max="6" width="24" style="0" customWidth="1"/>
    <col min="7" max="7" width="24.16015625" style="0" customWidth="1"/>
    <col min="8" max="8" width="27.16015625" style="0" bestFit="1" customWidth="1"/>
    <col min="9" max="9" width="19.83203125" style="0" customWidth="1"/>
  </cols>
  <sheetData>
    <row r="2" spans="3:7" ht="12.75">
      <c r="C2" s="168" t="s">
        <v>72</v>
      </c>
      <c r="D2" s="168"/>
      <c r="E2" s="167"/>
      <c r="G2" s="166"/>
    </row>
    <row r="3" spans="3:7" ht="12.75">
      <c r="C3" s="168" t="s">
        <v>74</v>
      </c>
      <c r="D3" s="168"/>
      <c r="E3" s="167"/>
      <c r="F3" s="167"/>
      <c r="G3" s="166"/>
    </row>
    <row r="4" spans="3:7" ht="12.75">
      <c r="C4" s="168" t="s">
        <v>73</v>
      </c>
      <c r="D4" s="186"/>
      <c r="E4" s="166"/>
      <c r="F4" s="166"/>
      <c r="G4" s="166"/>
    </row>
    <row r="5" ht="12.75">
      <c r="C5" s="127"/>
    </row>
    <row r="6" spans="3:9" ht="15.75" thickBot="1">
      <c r="C6" s="165" t="s">
        <v>95</v>
      </c>
      <c r="D6" s="126"/>
      <c r="E6" s="126"/>
      <c r="F6" s="59"/>
      <c r="G6" s="59"/>
      <c r="H6" s="59"/>
      <c r="I6" s="59"/>
    </row>
    <row r="7" spans="3:9" ht="22.5" customHeight="1">
      <c r="C7" s="289" t="s">
        <v>67</v>
      </c>
      <c r="D7" s="286" t="s">
        <v>76</v>
      </c>
      <c r="E7" s="286"/>
      <c r="F7" s="287"/>
      <c r="G7" s="286" t="s">
        <v>75</v>
      </c>
      <c r="H7" s="287"/>
      <c r="I7" s="288"/>
    </row>
    <row r="8" spans="3:9" ht="19.5" customHeight="1">
      <c r="C8" s="290"/>
      <c r="D8" s="156" t="s">
        <v>68</v>
      </c>
      <c r="E8" s="156" t="s">
        <v>69</v>
      </c>
      <c r="F8" s="156" t="s">
        <v>70</v>
      </c>
      <c r="G8" s="156" t="s">
        <v>68</v>
      </c>
      <c r="H8" s="156" t="s">
        <v>69</v>
      </c>
      <c r="I8" s="157" t="s">
        <v>70</v>
      </c>
    </row>
    <row r="9" spans="3:9" ht="21.75" customHeight="1">
      <c r="C9" s="158">
        <v>2012</v>
      </c>
      <c r="D9" s="190">
        <v>108144.92502627701</v>
      </c>
      <c r="E9" s="190">
        <v>289541.0555010737</v>
      </c>
      <c r="F9" s="191">
        <f aca="true" t="shared" si="0" ref="F9:F23">D9+E9</f>
        <v>397685.98052735074</v>
      </c>
      <c r="G9" s="190">
        <v>14252</v>
      </c>
      <c r="H9" s="190">
        <v>17418</v>
      </c>
      <c r="I9" s="192">
        <v>33314</v>
      </c>
    </row>
    <row r="10" spans="3:9" ht="18" customHeight="1">
      <c r="C10" s="159">
        <v>2013</v>
      </c>
      <c r="D10" s="193">
        <v>112556.24619574047</v>
      </c>
      <c r="E10" s="193">
        <v>275232.73428591323</v>
      </c>
      <c r="F10" s="194">
        <f t="shared" si="0"/>
        <v>387788.9804816537</v>
      </c>
      <c r="G10" s="193">
        <v>14569</v>
      </c>
      <c r="H10" s="193">
        <v>17959</v>
      </c>
      <c r="I10" s="195">
        <v>33902</v>
      </c>
    </row>
    <row r="11" spans="3:9" ht="20.25" customHeight="1">
      <c r="C11" s="158">
        <v>2014</v>
      </c>
      <c r="D11" s="190">
        <v>123613.57898008186</v>
      </c>
      <c r="E11" s="190">
        <v>299518.4014491932</v>
      </c>
      <c r="F11" s="191">
        <f t="shared" si="0"/>
        <v>423131.9804292751</v>
      </c>
      <c r="G11" s="190">
        <v>14759</v>
      </c>
      <c r="H11" s="190">
        <v>19249</v>
      </c>
      <c r="I11" s="192">
        <v>34494</v>
      </c>
    </row>
    <row r="12" spans="3:9" ht="21" customHeight="1">
      <c r="C12" s="160">
        <v>42064</v>
      </c>
      <c r="D12" s="193">
        <v>97918.33679489142</v>
      </c>
      <c r="E12" s="193">
        <v>235168.6458642937</v>
      </c>
      <c r="F12" s="194">
        <f t="shared" si="0"/>
        <v>333086.98265918513</v>
      </c>
      <c r="G12" s="193">
        <v>13255.00242886884</v>
      </c>
      <c r="H12" s="193">
        <v>17339.99757113116</v>
      </c>
      <c r="I12" s="195">
        <f aca="true" t="shared" si="1" ref="I12:I23">G12+H12</f>
        <v>30595</v>
      </c>
    </row>
    <row r="13" spans="3:9" ht="26.25" customHeight="1">
      <c r="C13" s="161">
        <v>42156</v>
      </c>
      <c r="D13" s="190">
        <v>107965</v>
      </c>
      <c r="E13" s="190">
        <v>264141</v>
      </c>
      <c r="F13" s="191">
        <f t="shared" si="0"/>
        <v>372106</v>
      </c>
      <c r="G13" s="190">
        <v>14270.711038853313</v>
      </c>
      <c r="H13" s="190">
        <v>17769.28896114669</v>
      </c>
      <c r="I13" s="192">
        <f t="shared" si="1"/>
        <v>32040</v>
      </c>
    </row>
    <row r="14" spans="3:9" ht="19.5" customHeight="1">
      <c r="C14" s="160">
        <v>42248</v>
      </c>
      <c r="D14" s="193">
        <v>107842</v>
      </c>
      <c r="E14" s="193">
        <v>257647</v>
      </c>
      <c r="F14" s="194">
        <f t="shared" si="0"/>
        <v>365489</v>
      </c>
      <c r="G14" s="193">
        <v>14527.763071202584</v>
      </c>
      <c r="H14" s="193">
        <v>18160.236928797418</v>
      </c>
      <c r="I14" s="195">
        <f t="shared" si="1"/>
        <v>32688</v>
      </c>
    </row>
    <row r="15" spans="3:9" ht="29.25" customHeight="1">
      <c r="C15" s="161">
        <v>42339</v>
      </c>
      <c r="D15" s="190">
        <v>109587</v>
      </c>
      <c r="E15" s="190">
        <v>259756</v>
      </c>
      <c r="F15" s="191">
        <f t="shared" si="0"/>
        <v>369343</v>
      </c>
      <c r="G15" s="190">
        <v>16245.741910631741</v>
      </c>
      <c r="H15" s="190">
        <v>16748.258089368257</v>
      </c>
      <c r="I15" s="192">
        <f t="shared" si="1"/>
        <v>32994</v>
      </c>
    </row>
    <row r="16" spans="3:9" ht="21.75" customHeight="1">
      <c r="C16" s="160">
        <v>42430</v>
      </c>
      <c r="D16" s="193">
        <v>114957.13294466537</v>
      </c>
      <c r="E16" s="193">
        <v>270804.8500474386</v>
      </c>
      <c r="F16" s="194">
        <f t="shared" si="0"/>
        <v>385761.98299210396</v>
      </c>
      <c r="G16" s="193">
        <v>13647.447850243072</v>
      </c>
      <c r="H16" s="193">
        <v>17059.552149756928</v>
      </c>
      <c r="I16" s="195">
        <f t="shared" si="1"/>
        <v>30707</v>
      </c>
    </row>
    <row r="17" spans="3:9" ht="25.5" customHeight="1">
      <c r="C17" s="161">
        <v>42522</v>
      </c>
      <c r="D17" s="190">
        <v>120627</v>
      </c>
      <c r="E17" s="190">
        <v>276005</v>
      </c>
      <c r="F17" s="191">
        <f t="shared" si="0"/>
        <v>396632</v>
      </c>
      <c r="G17" s="190">
        <v>14353.205499324124</v>
      </c>
      <c r="H17" s="190">
        <v>18009.79450067588</v>
      </c>
      <c r="I17" s="192">
        <f t="shared" si="1"/>
        <v>32363</v>
      </c>
    </row>
    <row r="18" spans="3:9" ht="20.25" customHeight="1">
      <c r="C18" s="160">
        <v>42614</v>
      </c>
      <c r="D18" s="193">
        <v>117782</v>
      </c>
      <c r="E18" s="193">
        <v>267681</v>
      </c>
      <c r="F18" s="194">
        <f t="shared" si="0"/>
        <v>385463</v>
      </c>
      <c r="G18" s="193">
        <v>14711.23382283278</v>
      </c>
      <c r="H18" s="193">
        <v>19017.7661771672</v>
      </c>
      <c r="I18" s="195">
        <f t="shared" si="1"/>
        <v>33728.99999999998</v>
      </c>
    </row>
    <row r="19" spans="3:10" ht="22.5" customHeight="1">
      <c r="C19" s="161">
        <v>42735</v>
      </c>
      <c r="D19" s="190">
        <v>117972</v>
      </c>
      <c r="E19" s="196">
        <v>273452</v>
      </c>
      <c r="F19" s="191">
        <f t="shared" si="0"/>
        <v>391424</v>
      </c>
      <c r="G19" s="190">
        <v>14969</v>
      </c>
      <c r="H19" s="190">
        <v>19177</v>
      </c>
      <c r="I19" s="192">
        <f t="shared" si="1"/>
        <v>34146</v>
      </c>
      <c r="J19" s="128"/>
    </row>
    <row r="20" spans="3:9" ht="19.5" customHeight="1">
      <c r="C20" s="160">
        <v>42825</v>
      </c>
      <c r="D20" s="193">
        <v>117557</v>
      </c>
      <c r="E20" s="197">
        <v>281495</v>
      </c>
      <c r="F20" s="194">
        <f t="shared" si="0"/>
        <v>399052</v>
      </c>
      <c r="G20" s="193">
        <v>13675</v>
      </c>
      <c r="H20" s="193">
        <v>17890</v>
      </c>
      <c r="I20" s="195">
        <f t="shared" si="1"/>
        <v>31565</v>
      </c>
    </row>
    <row r="21" spans="3:12" ht="24" customHeight="1">
      <c r="C21" s="161">
        <v>42916</v>
      </c>
      <c r="D21" s="196">
        <v>114980</v>
      </c>
      <c r="E21" s="196">
        <v>259605</v>
      </c>
      <c r="F21" s="191">
        <f t="shared" si="0"/>
        <v>374585</v>
      </c>
      <c r="G21" s="190">
        <v>14735</v>
      </c>
      <c r="H21" s="190">
        <v>18797</v>
      </c>
      <c r="I21" s="192">
        <f t="shared" si="1"/>
        <v>33532</v>
      </c>
      <c r="K21" s="128"/>
      <c r="L21" s="128"/>
    </row>
    <row r="22" spans="3:11" ht="20.25" customHeight="1">
      <c r="C22" s="160">
        <v>42979</v>
      </c>
      <c r="D22" s="193">
        <v>122087</v>
      </c>
      <c r="E22" s="193">
        <v>276216</v>
      </c>
      <c r="F22" s="194">
        <f t="shared" si="0"/>
        <v>398303</v>
      </c>
      <c r="G22" s="193">
        <v>14937</v>
      </c>
      <c r="H22" s="193">
        <v>19525</v>
      </c>
      <c r="I22" s="195">
        <f t="shared" si="1"/>
        <v>34462</v>
      </c>
      <c r="K22" s="129"/>
    </row>
    <row r="23" spans="3:10" ht="25.5" customHeight="1" thickBot="1">
      <c r="C23" s="162">
        <v>43070</v>
      </c>
      <c r="D23" s="198">
        <v>124670</v>
      </c>
      <c r="E23" s="198">
        <v>249665</v>
      </c>
      <c r="F23" s="199">
        <f t="shared" si="0"/>
        <v>374335</v>
      </c>
      <c r="G23" s="200">
        <v>15146</v>
      </c>
      <c r="H23" s="200">
        <v>19787</v>
      </c>
      <c r="I23" s="201">
        <f t="shared" si="1"/>
        <v>34933</v>
      </c>
      <c r="J23" s="128"/>
    </row>
    <row r="24" spans="3:12" ht="18" customHeight="1" thickBot="1">
      <c r="C24" s="163">
        <v>43160</v>
      </c>
      <c r="D24" s="202">
        <v>125347</v>
      </c>
      <c r="E24" s="202">
        <v>285463</v>
      </c>
      <c r="F24" s="203">
        <v>410810</v>
      </c>
      <c r="G24" s="204">
        <v>14006</v>
      </c>
      <c r="H24" s="204">
        <v>18297</v>
      </c>
      <c r="I24" s="205">
        <v>32303</v>
      </c>
      <c r="K24" s="129"/>
      <c r="L24" s="129"/>
    </row>
    <row r="25" spans="3:12" ht="23.25" customHeight="1" thickBot="1">
      <c r="C25" s="162">
        <v>43281</v>
      </c>
      <c r="D25" s="198">
        <v>140120</v>
      </c>
      <c r="E25" s="198">
        <v>325459</v>
      </c>
      <c r="F25" s="199">
        <v>465579</v>
      </c>
      <c r="G25" s="200">
        <v>16577</v>
      </c>
      <c r="H25" s="200">
        <v>20981</v>
      </c>
      <c r="I25" s="201">
        <v>37558</v>
      </c>
      <c r="K25" s="129"/>
      <c r="L25" s="129"/>
    </row>
    <row r="26" spans="3:12" ht="19.5" customHeight="1">
      <c r="C26" s="164">
        <v>43372</v>
      </c>
      <c r="D26" s="206">
        <v>130117</v>
      </c>
      <c r="E26" s="206">
        <v>287890</v>
      </c>
      <c r="F26" s="207">
        <v>418007</v>
      </c>
      <c r="G26" s="208">
        <v>14935</v>
      </c>
      <c r="H26" s="208">
        <v>20191</v>
      </c>
      <c r="I26" s="209">
        <v>35126</v>
      </c>
      <c r="K26" s="129"/>
      <c r="L26" s="129"/>
    </row>
    <row r="27" spans="3:12" ht="21" customHeight="1">
      <c r="C27" s="169">
        <v>43452</v>
      </c>
      <c r="D27" s="210">
        <v>149597</v>
      </c>
      <c r="E27" s="210">
        <v>328981</v>
      </c>
      <c r="F27" s="211">
        <v>478578</v>
      </c>
      <c r="G27" s="212">
        <v>16163</v>
      </c>
      <c r="H27" s="212">
        <v>21064</v>
      </c>
      <c r="I27" s="213">
        <v>37227</v>
      </c>
      <c r="K27" s="129"/>
      <c r="L27" s="129"/>
    </row>
    <row r="28" spans="3:12" ht="21" customHeight="1">
      <c r="C28" s="170">
        <v>43543</v>
      </c>
      <c r="D28" s="214">
        <v>167401</v>
      </c>
      <c r="E28" s="214">
        <v>361799</v>
      </c>
      <c r="F28" s="215">
        <v>529200</v>
      </c>
      <c r="G28" s="216">
        <v>16701</v>
      </c>
      <c r="H28" s="216">
        <v>22470</v>
      </c>
      <c r="I28" s="215">
        <v>39171</v>
      </c>
      <c r="K28" s="129"/>
      <c r="L28" s="129"/>
    </row>
    <row r="29" spans="3:12" ht="28.5" customHeight="1">
      <c r="C29" s="171">
        <v>43635</v>
      </c>
      <c r="D29" s="217">
        <v>179708</v>
      </c>
      <c r="E29" s="217">
        <v>388084</v>
      </c>
      <c r="F29" s="218">
        <v>567792</v>
      </c>
      <c r="G29" s="219">
        <v>17560</v>
      </c>
      <c r="H29" s="219">
        <v>22786</v>
      </c>
      <c r="I29" s="218">
        <v>40346</v>
      </c>
      <c r="K29" s="129"/>
      <c r="L29" s="129"/>
    </row>
    <row r="30" spans="3:12" ht="22.5" customHeight="1">
      <c r="C30" s="170">
        <v>43727</v>
      </c>
      <c r="D30" s="214">
        <v>147605</v>
      </c>
      <c r="E30" s="214">
        <v>313877</v>
      </c>
      <c r="F30" s="215">
        <v>461482</v>
      </c>
      <c r="G30" s="216">
        <v>16614</v>
      </c>
      <c r="H30" s="216">
        <v>22608</v>
      </c>
      <c r="I30" s="215">
        <v>39222</v>
      </c>
      <c r="K30" s="129"/>
      <c r="L30" s="129"/>
    </row>
    <row r="31" spans="3:12" ht="26.25" customHeight="1">
      <c r="C31" s="171">
        <v>43818</v>
      </c>
      <c r="D31" s="217" t="s">
        <v>77</v>
      </c>
      <c r="E31" s="217" t="s">
        <v>78</v>
      </c>
      <c r="F31" s="218" t="s">
        <v>79</v>
      </c>
      <c r="G31" s="219" t="s">
        <v>80</v>
      </c>
      <c r="H31" s="219" t="s">
        <v>81</v>
      </c>
      <c r="I31" s="218" t="s">
        <v>82</v>
      </c>
      <c r="K31" s="129"/>
      <c r="L31" s="129"/>
    </row>
    <row r="32" spans="3:12" ht="26.25" customHeight="1">
      <c r="C32" s="170">
        <v>43910</v>
      </c>
      <c r="D32" s="214">
        <v>174647</v>
      </c>
      <c r="E32" s="214">
        <v>367998</v>
      </c>
      <c r="F32" s="215">
        <v>542645</v>
      </c>
      <c r="G32" s="216">
        <v>17616</v>
      </c>
      <c r="H32" s="216">
        <v>23833</v>
      </c>
      <c r="I32" s="215">
        <v>41449</v>
      </c>
      <c r="K32" s="129"/>
      <c r="L32" s="129"/>
    </row>
    <row r="33" spans="3:12" ht="25.5" customHeight="1">
      <c r="C33" s="171">
        <v>44002</v>
      </c>
      <c r="D33" s="217">
        <v>188487</v>
      </c>
      <c r="E33" s="217">
        <v>398085</v>
      </c>
      <c r="F33" s="218">
        <v>586572</v>
      </c>
      <c r="G33" s="219">
        <v>17996</v>
      </c>
      <c r="H33" s="219">
        <v>24196</v>
      </c>
      <c r="I33" s="218">
        <v>42192</v>
      </c>
      <c r="K33" s="129"/>
      <c r="L33" s="129"/>
    </row>
    <row r="34" spans="3:12" ht="21" customHeight="1">
      <c r="C34" s="170">
        <v>44094</v>
      </c>
      <c r="D34" s="214" t="s">
        <v>83</v>
      </c>
      <c r="E34" s="214" t="s">
        <v>84</v>
      </c>
      <c r="F34" s="215" t="s">
        <v>87</v>
      </c>
      <c r="G34" s="214" t="s">
        <v>85</v>
      </c>
      <c r="H34" s="214" t="s">
        <v>86</v>
      </c>
      <c r="I34" s="215" t="s">
        <v>88</v>
      </c>
      <c r="K34" s="129"/>
      <c r="L34" s="129"/>
    </row>
    <row r="35" spans="3:12" ht="23.25" customHeight="1">
      <c r="C35" s="171">
        <v>44186</v>
      </c>
      <c r="D35" s="220" t="s">
        <v>89</v>
      </c>
      <c r="E35" s="220" t="s">
        <v>90</v>
      </c>
      <c r="F35" s="221" t="s">
        <v>91</v>
      </c>
      <c r="G35" s="222" t="s">
        <v>92</v>
      </c>
      <c r="H35" s="222" t="s">
        <v>93</v>
      </c>
      <c r="I35" s="221" t="s">
        <v>94</v>
      </c>
      <c r="K35" s="129"/>
      <c r="L35" s="129"/>
    </row>
    <row r="36" spans="3:12" ht="12.75">
      <c r="C36" s="188">
        <v>44276</v>
      </c>
      <c r="D36" s="214">
        <v>210101</v>
      </c>
      <c r="E36" s="214">
        <v>433181</v>
      </c>
      <c r="F36" s="215">
        <f>E36+D36</f>
        <v>643282</v>
      </c>
      <c r="G36" s="216">
        <v>9472</v>
      </c>
      <c r="H36" s="216">
        <v>34697</v>
      </c>
      <c r="I36" s="215">
        <f>H36+G36</f>
        <v>44169</v>
      </c>
      <c r="K36" s="129"/>
      <c r="L36" s="129"/>
    </row>
    <row r="37" spans="3:12" ht="13.5" thickBot="1">
      <c r="C37" s="189">
        <v>44377</v>
      </c>
      <c r="D37" s="223" t="s">
        <v>104</v>
      </c>
      <c r="E37" s="223" t="s">
        <v>105</v>
      </c>
      <c r="F37" s="224" t="s">
        <v>106</v>
      </c>
      <c r="G37" s="225" t="s">
        <v>107</v>
      </c>
      <c r="H37" s="225" t="s">
        <v>108</v>
      </c>
      <c r="I37" s="224" t="s">
        <v>109</v>
      </c>
      <c r="K37" s="129"/>
      <c r="L37" s="129"/>
    </row>
    <row r="38" spans="3:12" ht="12.75">
      <c r="C38" s="187">
        <v>44469</v>
      </c>
      <c r="D38" s="214">
        <v>170524</v>
      </c>
      <c r="E38" s="214" t="s">
        <v>115</v>
      </c>
      <c r="F38" s="215">
        <v>502606</v>
      </c>
      <c r="G38" s="216" t="s">
        <v>116</v>
      </c>
      <c r="H38" s="216">
        <v>25797</v>
      </c>
      <c r="I38" s="215" t="s">
        <v>117</v>
      </c>
      <c r="K38" s="129"/>
      <c r="L38" s="129"/>
    </row>
    <row r="39" spans="3:9" ht="12.75">
      <c r="C39" s="240">
        <v>44561</v>
      </c>
      <c r="D39" s="241">
        <v>199285</v>
      </c>
      <c r="E39" s="241">
        <v>388194</v>
      </c>
      <c r="F39" s="242">
        <v>587479</v>
      </c>
      <c r="G39" s="241">
        <v>18665</v>
      </c>
      <c r="H39" s="241">
        <v>26845</v>
      </c>
      <c r="I39" s="242">
        <v>45510</v>
      </c>
    </row>
    <row r="40" spans="3:9" ht="12.75">
      <c r="C40" s="261">
        <v>44651</v>
      </c>
      <c r="D40" s="262">
        <v>218523</v>
      </c>
      <c r="E40" s="262">
        <v>420025</v>
      </c>
      <c r="F40" s="263">
        <v>638548</v>
      </c>
      <c r="G40" s="264">
        <v>19620</v>
      </c>
      <c r="H40" s="264">
        <v>28093</v>
      </c>
      <c r="I40" s="263">
        <v>47713</v>
      </c>
    </row>
    <row r="41" spans="3:9" ht="12.75">
      <c r="C41" s="265">
        <v>44742</v>
      </c>
      <c r="D41" s="301" t="s">
        <v>129</v>
      </c>
      <c r="E41" s="301" t="s">
        <v>131</v>
      </c>
      <c r="F41" s="302">
        <v>691586</v>
      </c>
      <c r="G41" s="301" t="s">
        <v>132</v>
      </c>
      <c r="H41" s="301" t="s">
        <v>133</v>
      </c>
      <c r="I41" s="303" t="s">
        <v>134</v>
      </c>
    </row>
    <row r="42" spans="3:9" ht="15" thickBot="1">
      <c r="C42" s="261">
        <v>44834</v>
      </c>
      <c r="D42" s="304">
        <v>191449</v>
      </c>
      <c r="E42" s="306">
        <v>359815</v>
      </c>
      <c r="F42" s="305">
        <f>SUM(D42:E42)</f>
        <v>551264</v>
      </c>
      <c r="G42" s="304">
        <v>18935</v>
      </c>
      <c r="H42" s="306">
        <v>27981</v>
      </c>
      <c r="I42" s="307">
        <f>SUM(G42:H42)</f>
        <v>46916</v>
      </c>
    </row>
    <row r="43" spans="3:9" ht="12.75">
      <c r="C43" s="233"/>
      <c r="D43" s="233"/>
      <c r="E43" s="234"/>
      <c r="F43" s="234"/>
      <c r="G43" s="234"/>
      <c r="H43" s="234"/>
      <c r="I43" s="234"/>
    </row>
    <row r="44" spans="2:4" ht="12.75">
      <c r="B44" s="127"/>
      <c r="C44" s="181" t="s">
        <v>102</v>
      </c>
      <c r="D44" s="182"/>
    </row>
    <row r="45" ht="6.75" customHeight="1" thickBot="1"/>
    <row r="46" spans="3:9" ht="25.5" customHeight="1">
      <c r="C46" s="130" t="s">
        <v>67</v>
      </c>
      <c r="D46" s="131" t="s">
        <v>62</v>
      </c>
      <c r="E46" s="131" t="s">
        <v>63</v>
      </c>
      <c r="F46" s="131" t="s">
        <v>64</v>
      </c>
      <c r="G46" s="131" t="s">
        <v>65</v>
      </c>
      <c r="H46" s="131" t="s">
        <v>66</v>
      </c>
      <c r="I46" s="132" t="s">
        <v>5</v>
      </c>
    </row>
    <row r="47" spans="3:9" ht="21.75" customHeight="1">
      <c r="C47" s="133">
        <v>2012</v>
      </c>
      <c r="D47" s="134">
        <v>3</v>
      </c>
      <c r="E47" s="134">
        <v>5</v>
      </c>
      <c r="F47" s="134">
        <v>7</v>
      </c>
      <c r="G47" s="134">
        <v>7</v>
      </c>
      <c r="H47" s="134">
        <v>8</v>
      </c>
      <c r="I47" s="135">
        <f aca="true" t="shared" si="2" ref="I47:I57">SUM(D47:H47)</f>
        <v>30</v>
      </c>
    </row>
    <row r="48" spans="3:9" ht="12.75">
      <c r="C48" s="136">
        <v>2013</v>
      </c>
      <c r="D48" s="137">
        <v>3</v>
      </c>
      <c r="E48" s="137">
        <v>5</v>
      </c>
      <c r="F48" s="137">
        <v>7</v>
      </c>
      <c r="G48" s="137">
        <v>7</v>
      </c>
      <c r="H48" s="137">
        <v>8</v>
      </c>
      <c r="I48" s="138">
        <f t="shared" si="2"/>
        <v>30</v>
      </c>
    </row>
    <row r="49" spans="3:9" ht="23.25" customHeight="1">
      <c r="C49" s="133">
        <v>2014</v>
      </c>
      <c r="D49" s="134">
        <v>3</v>
      </c>
      <c r="E49" s="134">
        <v>5</v>
      </c>
      <c r="F49" s="134">
        <v>7</v>
      </c>
      <c r="G49" s="134">
        <v>7</v>
      </c>
      <c r="H49" s="134">
        <v>8</v>
      </c>
      <c r="I49" s="135">
        <f t="shared" si="2"/>
        <v>30</v>
      </c>
    </row>
    <row r="50" spans="3:9" ht="16.5" customHeight="1">
      <c r="C50" s="139">
        <v>42064</v>
      </c>
      <c r="D50" s="137">
        <v>3</v>
      </c>
      <c r="E50" s="137">
        <v>5</v>
      </c>
      <c r="F50" s="137">
        <v>7</v>
      </c>
      <c r="G50" s="137">
        <v>7</v>
      </c>
      <c r="H50" s="137">
        <v>8</v>
      </c>
      <c r="I50" s="138">
        <f t="shared" si="2"/>
        <v>30</v>
      </c>
    </row>
    <row r="51" spans="3:9" ht="21.75" customHeight="1">
      <c r="C51" s="140">
        <v>42156</v>
      </c>
      <c r="D51" s="134">
        <v>3</v>
      </c>
      <c r="E51" s="134">
        <v>5</v>
      </c>
      <c r="F51" s="134">
        <v>7</v>
      </c>
      <c r="G51" s="134">
        <v>7</v>
      </c>
      <c r="H51" s="134">
        <v>8</v>
      </c>
      <c r="I51" s="135">
        <f t="shared" si="2"/>
        <v>30</v>
      </c>
    </row>
    <row r="52" spans="3:9" ht="15" customHeight="1">
      <c r="C52" s="139">
        <v>42248</v>
      </c>
      <c r="D52" s="137">
        <v>3</v>
      </c>
      <c r="E52" s="137">
        <v>5</v>
      </c>
      <c r="F52" s="137">
        <v>7</v>
      </c>
      <c r="G52" s="137">
        <v>7</v>
      </c>
      <c r="H52" s="137">
        <v>8</v>
      </c>
      <c r="I52" s="138">
        <f t="shared" si="2"/>
        <v>30</v>
      </c>
    </row>
    <row r="53" spans="3:9" ht="17.25" customHeight="1">
      <c r="C53" s="140">
        <v>42339</v>
      </c>
      <c r="D53" s="134">
        <v>3</v>
      </c>
      <c r="E53" s="134">
        <v>5</v>
      </c>
      <c r="F53" s="134">
        <v>7</v>
      </c>
      <c r="G53" s="134">
        <v>7</v>
      </c>
      <c r="H53" s="134">
        <v>8</v>
      </c>
      <c r="I53" s="135">
        <f t="shared" si="2"/>
        <v>30</v>
      </c>
    </row>
    <row r="54" spans="3:9" ht="16.5" customHeight="1">
      <c r="C54" s="139">
        <v>42430</v>
      </c>
      <c r="D54" s="137">
        <v>3</v>
      </c>
      <c r="E54" s="137">
        <v>5</v>
      </c>
      <c r="F54" s="137">
        <v>7</v>
      </c>
      <c r="G54" s="137">
        <v>7</v>
      </c>
      <c r="H54" s="137">
        <v>8</v>
      </c>
      <c r="I54" s="138">
        <f t="shared" si="2"/>
        <v>30</v>
      </c>
    </row>
    <row r="55" spans="3:9" ht="19.5" customHeight="1">
      <c r="C55" s="140">
        <v>42522</v>
      </c>
      <c r="D55" s="134">
        <v>3</v>
      </c>
      <c r="E55" s="134">
        <v>5</v>
      </c>
      <c r="F55" s="134">
        <v>7</v>
      </c>
      <c r="G55" s="134">
        <v>7</v>
      </c>
      <c r="H55" s="134">
        <v>8</v>
      </c>
      <c r="I55" s="135">
        <f t="shared" si="2"/>
        <v>30</v>
      </c>
    </row>
    <row r="56" spans="3:9" ht="18" customHeight="1">
      <c r="C56" s="139">
        <v>42614</v>
      </c>
      <c r="D56" s="137">
        <v>3</v>
      </c>
      <c r="E56" s="137">
        <v>5</v>
      </c>
      <c r="F56" s="137">
        <v>7</v>
      </c>
      <c r="G56" s="137">
        <v>7</v>
      </c>
      <c r="H56" s="137">
        <v>8</v>
      </c>
      <c r="I56" s="138">
        <f t="shared" si="2"/>
        <v>30</v>
      </c>
    </row>
    <row r="57" spans="3:9" ht="17.25" customHeight="1">
      <c r="C57" s="140">
        <v>42705</v>
      </c>
      <c r="D57" s="134">
        <v>3</v>
      </c>
      <c r="E57" s="134">
        <v>5</v>
      </c>
      <c r="F57" s="134">
        <v>7</v>
      </c>
      <c r="G57" s="134">
        <v>7</v>
      </c>
      <c r="H57" s="134">
        <v>8</v>
      </c>
      <c r="I57" s="135">
        <f t="shared" si="2"/>
        <v>30</v>
      </c>
    </row>
    <row r="58" spans="3:9" ht="18" customHeight="1">
      <c r="C58" s="139">
        <v>42825</v>
      </c>
      <c r="D58" s="137">
        <v>3</v>
      </c>
      <c r="E58" s="137">
        <v>5</v>
      </c>
      <c r="F58" s="137">
        <v>7</v>
      </c>
      <c r="G58" s="137">
        <v>7</v>
      </c>
      <c r="H58" s="137">
        <v>8</v>
      </c>
      <c r="I58" s="138">
        <v>30</v>
      </c>
    </row>
    <row r="59" spans="3:9" ht="19.5" customHeight="1">
      <c r="C59" s="140">
        <v>42916</v>
      </c>
      <c r="D59" s="134">
        <v>3</v>
      </c>
      <c r="E59" s="134">
        <v>5</v>
      </c>
      <c r="F59" s="134">
        <v>7</v>
      </c>
      <c r="G59" s="134">
        <v>7</v>
      </c>
      <c r="H59" s="134">
        <v>8</v>
      </c>
      <c r="I59" s="135">
        <v>30</v>
      </c>
    </row>
    <row r="60" spans="3:9" ht="12.75">
      <c r="C60" s="139">
        <v>42979</v>
      </c>
      <c r="D60" s="137">
        <v>3</v>
      </c>
      <c r="E60" s="137">
        <v>5</v>
      </c>
      <c r="F60" s="137">
        <v>7</v>
      </c>
      <c r="G60" s="137">
        <v>7</v>
      </c>
      <c r="H60" s="137">
        <v>8</v>
      </c>
      <c r="I60" s="138">
        <v>30</v>
      </c>
    </row>
    <row r="61" spans="3:9" ht="15.75" customHeight="1" thickBot="1">
      <c r="C61" s="141">
        <v>43070</v>
      </c>
      <c r="D61" s="142">
        <v>3</v>
      </c>
      <c r="E61" s="142">
        <v>5</v>
      </c>
      <c r="F61" s="142">
        <v>7</v>
      </c>
      <c r="G61" s="142">
        <v>7</v>
      </c>
      <c r="H61" s="142">
        <v>8</v>
      </c>
      <c r="I61" s="143">
        <v>30</v>
      </c>
    </row>
    <row r="62" spans="3:9" ht="19.5" customHeight="1" thickBot="1">
      <c r="C62" s="144">
        <v>43160</v>
      </c>
      <c r="D62" s="145">
        <v>3</v>
      </c>
      <c r="E62" s="145">
        <v>5</v>
      </c>
      <c r="F62" s="145">
        <v>7</v>
      </c>
      <c r="G62" s="145">
        <v>7</v>
      </c>
      <c r="H62" s="145">
        <v>8</v>
      </c>
      <c r="I62" s="146">
        <v>30</v>
      </c>
    </row>
    <row r="63" spans="3:9" ht="16.5" customHeight="1">
      <c r="C63" s="147">
        <v>43281</v>
      </c>
      <c r="D63" s="148">
        <v>3</v>
      </c>
      <c r="E63" s="148">
        <v>5</v>
      </c>
      <c r="F63" s="148">
        <v>7</v>
      </c>
      <c r="G63" s="148">
        <v>7</v>
      </c>
      <c r="H63" s="148">
        <v>8</v>
      </c>
      <c r="I63" s="149">
        <v>30</v>
      </c>
    </row>
    <row r="64" spans="3:9" ht="18.75" customHeight="1">
      <c r="C64" s="150">
        <v>43361</v>
      </c>
      <c r="D64" s="151">
        <v>3</v>
      </c>
      <c r="E64" s="151">
        <v>5</v>
      </c>
      <c r="F64" s="151">
        <v>7</v>
      </c>
      <c r="G64" s="151">
        <v>7</v>
      </c>
      <c r="H64" s="151">
        <v>8</v>
      </c>
      <c r="I64" s="152">
        <v>30</v>
      </c>
    </row>
    <row r="65" spans="3:9" ht="24" customHeight="1">
      <c r="C65" s="153">
        <v>43452</v>
      </c>
      <c r="D65" s="154">
        <v>3</v>
      </c>
      <c r="E65" s="154">
        <v>5</v>
      </c>
      <c r="F65" s="154">
        <v>7</v>
      </c>
      <c r="G65" s="154">
        <v>7</v>
      </c>
      <c r="H65" s="154">
        <v>8</v>
      </c>
      <c r="I65" s="155">
        <v>30</v>
      </c>
    </row>
    <row r="66" spans="3:9" ht="18" customHeight="1" thickBot="1">
      <c r="C66" s="144">
        <v>43543</v>
      </c>
      <c r="D66" s="137">
        <v>3</v>
      </c>
      <c r="E66" s="137">
        <v>5</v>
      </c>
      <c r="F66" s="137">
        <v>7</v>
      </c>
      <c r="G66" s="137">
        <v>7</v>
      </c>
      <c r="H66" s="137">
        <v>8</v>
      </c>
      <c r="I66" s="137">
        <f aca="true" t="shared" si="3" ref="I66:I72">SUM(D66:H66)</f>
        <v>30</v>
      </c>
    </row>
    <row r="67" spans="3:9" ht="17.25" customHeight="1">
      <c r="C67" s="153">
        <v>43635</v>
      </c>
      <c r="D67" s="148">
        <v>3</v>
      </c>
      <c r="E67" s="148">
        <v>5</v>
      </c>
      <c r="F67" s="148">
        <v>7</v>
      </c>
      <c r="G67" s="148">
        <v>7</v>
      </c>
      <c r="H67" s="148">
        <v>8</v>
      </c>
      <c r="I67" s="149">
        <f t="shared" si="3"/>
        <v>30</v>
      </c>
    </row>
    <row r="68" spans="3:9" ht="18.75" customHeight="1">
      <c r="C68" s="150">
        <v>43727</v>
      </c>
      <c r="D68" s="151">
        <v>3</v>
      </c>
      <c r="E68" s="151">
        <v>5</v>
      </c>
      <c r="F68" s="151">
        <v>7</v>
      </c>
      <c r="G68" s="151">
        <v>7</v>
      </c>
      <c r="H68" s="151">
        <v>8</v>
      </c>
      <c r="I68" s="151">
        <f t="shared" si="3"/>
        <v>30</v>
      </c>
    </row>
    <row r="69" spans="3:9" ht="24.75" customHeight="1">
      <c r="C69" s="153">
        <v>43818</v>
      </c>
      <c r="D69" s="148">
        <v>3</v>
      </c>
      <c r="E69" s="148">
        <v>5</v>
      </c>
      <c r="F69" s="148">
        <v>7</v>
      </c>
      <c r="G69" s="148">
        <v>7</v>
      </c>
      <c r="H69" s="148">
        <v>8</v>
      </c>
      <c r="I69" s="149">
        <f t="shared" si="3"/>
        <v>30</v>
      </c>
    </row>
    <row r="70" spans="3:9" ht="21" customHeight="1">
      <c r="C70" s="150">
        <v>43909</v>
      </c>
      <c r="D70" s="151">
        <v>3</v>
      </c>
      <c r="E70" s="151">
        <v>5</v>
      </c>
      <c r="F70" s="151">
        <v>7</v>
      </c>
      <c r="G70" s="151">
        <v>7</v>
      </c>
      <c r="H70" s="151">
        <v>8</v>
      </c>
      <c r="I70" s="151">
        <f t="shared" si="3"/>
        <v>30</v>
      </c>
    </row>
    <row r="71" spans="3:9" ht="24" customHeight="1">
      <c r="C71" s="153">
        <v>44001</v>
      </c>
      <c r="D71" s="148">
        <v>3</v>
      </c>
      <c r="E71" s="148">
        <v>5</v>
      </c>
      <c r="F71" s="148">
        <v>7</v>
      </c>
      <c r="G71" s="148">
        <v>7</v>
      </c>
      <c r="H71" s="148">
        <v>8</v>
      </c>
      <c r="I71" s="149">
        <f t="shared" si="3"/>
        <v>30</v>
      </c>
    </row>
    <row r="72" spans="3:9" ht="17.25" customHeight="1">
      <c r="C72" s="150">
        <v>44093</v>
      </c>
      <c r="D72" s="151">
        <v>3</v>
      </c>
      <c r="E72" s="151">
        <v>5</v>
      </c>
      <c r="F72" s="151">
        <v>7</v>
      </c>
      <c r="G72" s="151">
        <v>7</v>
      </c>
      <c r="H72" s="151">
        <v>8</v>
      </c>
      <c r="I72" s="151">
        <f t="shared" si="3"/>
        <v>30</v>
      </c>
    </row>
    <row r="73" spans="3:9" ht="21" customHeight="1">
      <c r="C73" s="153">
        <v>44184</v>
      </c>
      <c r="D73" s="154">
        <v>3</v>
      </c>
      <c r="E73" s="154">
        <v>5</v>
      </c>
      <c r="F73" s="154">
        <v>7</v>
      </c>
      <c r="G73" s="154">
        <v>7</v>
      </c>
      <c r="H73" s="154">
        <v>8</v>
      </c>
      <c r="I73" s="154">
        <f>SUM(D73:H73)</f>
        <v>30</v>
      </c>
    </row>
    <row r="74" spans="3:9" ht="16.5" customHeight="1">
      <c r="C74" s="183">
        <v>44276</v>
      </c>
      <c r="D74" s="184">
        <v>3</v>
      </c>
      <c r="E74" s="184">
        <v>5</v>
      </c>
      <c r="F74" s="184">
        <v>7</v>
      </c>
      <c r="G74" s="184">
        <v>7</v>
      </c>
      <c r="H74" s="184">
        <v>8</v>
      </c>
      <c r="I74" s="184">
        <v>30</v>
      </c>
    </row>
    <row r="75" spans="3:9" ht="18" customHeight="1">
      <c r="C75" s="226">
        <v>44377</v>
      </c>
      <c r="D75" s="227">
        <v>3</v>
      </c>
      <c r="E75" s="227">
        <v>5</v>
      </c>
      <c r="F75" s="227">
        <v>7</v>
      </c>
      <c r="G75" s="227">
        <v>7</v>
      </c>
      <c r="H75" s="227">
        <v>8</v>
      </c>
      <c r="I75" s="227">
        <v>30</v>
      </c>
    </row>
    <row r="76" spans="3:9" ht="12.75">
      <c r="C76" s="228">
        <v>44469</v>
      </c>
      <c r="D76" s="184">
        <v>3</v>
      </c>
      <c r="E76" s="184">
        <v>5</v>
      </c>
      <c r="F76" s="184">
        <v>7</v>
      </c>
      <c r="G76" s="184">
        <v>7</v>
      </c>
      <c r="H76" s="184">
        <v>8</v>
      </c>
      <c r="I76" s="184">
        <v>30</v>
      </c>
    </row>
    <row r="77" spans="3:34" s="254" customFormat="1" ht="12.75">
      <c r="C77" s="252">
        <v>44561</v>
      </c>
      <c r="D77" s="253">
        <v>3</v>
      </c>
      <c r="E77" s="253">
        <v>5</v>
      </c>
      <c r="F77" s="253">
        <v>7</v>
      </c>
      <c r="G77" s="253">
        <v>7</v>
      </c>
      <c r="H77" s="253">
        <v>8</v>
      </c>
      <c r="I77" s="253">
        <v>30</v>
      </c>
      <c r="J77" s="255"/>
      <c r="K77" s="255"/>
      <c r="L77" s="255"/>
      <c r="M77" s="255"/>
      <c r="N77" s="255"/>
      <c r="O77" s="255"/>
      <c r="P77" s="255"/>
      <c r="Q77" s="255"/>
      <c r="R77" s="255"/>
      <c r="S77" s="255"/>
      <c r="T77" s="255"/>
      <c r="U77" s="255"/>
      <c r="V77" s="255"/>
      <c r="W77" s="255"/>
      <c r="X77" s="255"/>
      <c r="Y77" s="255"/>
      <c r="Z77" s="255"/>
      <c r="AA77" s="255"/>
      <c r="AB77" s="255"/>
      <c r="AC77" s="255"/>
      <c r="AD77" s="255"/>
      <c r="AE77" s="255"/>
      <c r="AF77" s="255"/>
      <c r="AG77" s="255"/>
      <c r="AH77" s="255"/>
    </row>
    <row r="78" spans="3:34" ht="12.75">
      <c r="C78" s="228">
        <v>44651</v>
      </c>
      <c r="D78" s="184">
        <v>3</v>
      </c>
      <c r="E78" s="184">
        <v>5</v>
      </c>
      <c r="F78" s="184">
        <v>7</v>
      </c>
      <c r="G78" s="184">
        <v>7</v>
      </c>
      <c r="H78" s="184">
        <v>8</v>
      </c>
      <c r="I78" s="184">
        <v>30</v>
      </c>
      <c r="J78" s="255"/>
      <c r="K78" s="255"/>
      <c r="L78" s="255"/>
      <c r="M78" s="255"/>
      <c r="N78" s="255"/>
      <c r="O78" s="255"/>
      <c r="P78" s="255"/>
      <c r="Q78" s="255"/>
      <c r="R78" s="255"/>
      <c r="S78" s="255"/>
      <c r="T78" s="255"/>
      <c r="U78" s="255"/>
      <c r="V78" s="255"/>
      <c r="W78" s="255"/>
      <c r="X78" s="255"/>
      <c r="Y78" s="255"/>
      <c r="Z78" s="255"/>
      <c r="AA78" s="255"/>
      <c r="AB78" s="255"/>
      <c r="AC78" s="255"/>
      <c r="AD78" s="255"/>
      <c r="AE78" s="255"/>
      <c r="AF78" s="255"/>
      <c r="AG78" s="255"/>
      <c r="AH78" s="255"/>
    </row>
    <row r="79" spans="3:9" ht="12.75">
      <c r="C79" s="252">
        <v>44742</v>
      </c>
      <c r="D79" s="253">
        <v>3</v>
      </c>
      <c r="E79" s="253">
        <v>5</v>
      </c>
      <c r="F79" s="253">
        <v>7</v>
      </c>
      <c r="G79" s="253">
        <v>7</v>
      </c>
      <c r="H79" s="253">
        <v>8</v>
      </c>
      <c r="I79" s="253">
        <v>30</v>
      </c>
    </row>
    <row r="80" spans="1:9" ht="12.75">
      <c r="A80" s="255"/>
      <c r="B80" s="255"/>
      <c r="C80" s="228">
        <v>44834</v>
      </c>
      <c r="D80" s="256">
        <v>3</v>
      </c>
      <c r="E80" s="256">
        <v>5</v>
      </c>
      <c r="F80" s="256">
        <v>7</v>
      </c>
      <c r="G80" s="256">
        <v>7</v>
      </c>
      <c r="H80" s="256">
        <v>8</v>
      </c>
      <c r="I80" s="256">
        <v>30</v>
      </c>
    </row>
    <row r="82" spans="2:4" ht="12.75">
      <c r="B82" s="127"/>
      <c r="C82" s="181" t="s">
        <v>103</v>
      </c>
      <c r="D82" s="182"/>
    </row>
    <row r="84" spans="2:9" ht="12.75">
      <c r="B84" s="283" t="s">
        <v>71</v>
      </c>
      <c r="C84" s="291" t="s">
        <v>99</v>
      </c>
      <c r="D84" s="291"/>
      <c r="E84" s="291"/>
      <c r="F84" s="291"/>
      <c r="G84" s="291"/>
      <c r="H84" s="291"/>
      <c r="I84" s="291"/>
    </row>
    <row r="85" spans="2:9" ht="12.75">
      <c r="B85" s="284"/>
      <c r="C85" s="291"/>
      <c r="D85" s="291"/>
      <c r="E85" s="291"/>
      <c r="F85" s="291"/>
      <c r="G85" s="291"/>
      <c r="H85" s="291"/>
      <c r="I85" s="291"/>
    </row>
    <row r="86" spans="2:8" ht="28.5" customHeight="1">
      <c r="B86" s="285"/>
      <c r="C86" s="292" t="s">
        <v>96</v>
      </c>
      <c r="D86" s="292"/>
      <c r="E86" s="292"/>
      <c r="F86" s="293" t="s">
        <v>97</v>
      </c>
      <c r="G86" s="293"/>
      <c r="H86" s="293"/>
    </row>
    <row r="87" spans="2:8" ht="12.75" customHeight="1">
      <c r="B87" s="172"/>
      <c r="C87" s="175" t="s">
        <v>68</v>
      </c>
      <c r="D87" s="176" t="s">
        <v>69</v>
      </c>
      <c r="E87" s="176" t="s">
        <v>98</v>
      </c>
      <c r="F87" s="176" t="s">
        <v>68</v>
      </c>
      <c r="G87" s="176" t="s">
        <v>69</v>
      </c>
      <c r="H87" s="176" t="s">
        <v>70</v>
      </c>
    </row>
    <row r="88" spans="2:8" ht="14.25">
      <c r="B88" s="177">
        <v>44002</v>
      </c>
      <c r="C88" s="178">
        <v>14217</v>
      </c>
      <c r="D88" s="178">
        <v>29127</v>
      </c>
      <c r="E88" s="179">
        <v>43344</v>
      </c>
      <c r="F88" s="180">
        <v>308</v>
      </c>
      <c r="G88" s="178">
        <v>2896</v>
      </c>
      <c r="H88" s="179">
        <v>3204</v>
      </c>
    </row>
    <row r="89" spans="2:8" ht="14.25">
      <c r="B89" s="150">
        <v>44094</v>
      </c>
      <c r="C89" s="173">
        <v>15421</v>
      </c>
      <c r="D89" s="173">
        <v>34844</v>
      </c>
      <c r="E89" s="174">
        <f>D89+C89</f>
        <v>50265</v>
      </c>
      <c r="F89" s="173">
        <v>821</v>
      </c>
      <c r="G89" s="173">
        <v>4009</v>
      </c>
      <c r="H89" s="174">
        <f>G89+F89</f>
        <v>4830</v>
      </c>
    </row>
    <row r="90" spans="2:8" ht="16.5" customHeight="1">
      <c r="B90" s="177">
        <v>44185</v>
      </c>
      <c r="C90" s="178" t="s">
        <v>100</v>
      </c>
      <c r="D90" s="178">
        <v>35314</v>
      </c>
      <c r="E90" s="179">
        <v>51275</v>
      </c>
      <c r="F90" s="180" t="s">
        <v>101</v>
      </c>
      <c r="G90" s="178">
        <v>4926</v>
      </c>
      <c r="H90" s="179">
        <v>6172</v>
      </c>
    </row>
    <row r="91" spans="2:8" ht="14.25">
      <c r="B91" s="183">
        <v>44276</v>
      </c>
      <c r="C91" s="173">
        <v>16280.096</v>
      </c>
      <c r="D91" s="173">
        <v>35566.904</v>
      </c>
      <c r="E91" s="174">
        <f>D91+C91</f>
        <v>51847</v>
      </c>
      <c r="F91" s="173">
        <v>347</v>
      </c>
      <c r="G91" s="173">
        <v>2829</v>
      </c>
      <c r="H91" s="174">
        <f>G91+F91</f>
        <v>3176</v>
      </c>
    </row>
    <row r="92" spans="2:8" ht="14.25">
      <c r="B92" s="177">
        <v>44377</v>
      </c>
      <c r="C92" s="178" t="s">
        <v>110</v>
      </c>
      <c r="D92" s="229" t="s">
        <v>111</v>
      </c>
      <c r="E92" s="230" t="s">
        <v>112</v>
      </c>
      <c r="F92" s="231" t="s">
        <v>113</v>
      </c>
      <c r="G92" s="232" t="s">
        <v>114</v>
      </c>
      <c r="H92" s="179">
        <v>4211</v>
      </c>
    </row>
    <row r="93" spans="2:8" ht="14.25">
      <c r="B93" s="183">
        <v>44469</v>
      </c>
      <c r="C93" s="173" t="s">
        <v>118</v>
      </c>
      <c r="D93" s="185" t="s">
        <v>119</v>
      </c>
      <c r="E93" s="235">
        <v>65244</v>
      </c>
      <c r="F93" s="173">
        <v>811</v>
      </c>
      <c r="G93" s="236">
        <v>3987</v>
      </c>
      <c r="H93" s="174">
        <v>4798</v>
      </c>
    </row>
    <row r="94" spans="2:8" ht="14.25">
      <c r="B94" s="183">
        <v>44561</v>
      </c>
      <c r="C94" s="173">
        <v>21550</v>
      </c>
      <c r="D94" s="173">
        <v>44932</v>
      </c>
      <c r="E94" s="235">
        <v>66482</v>
      </c>
      <c r="F94" s="173">
        <v>2100</v>
      </c>
      <c r="G94" s="173">
        <v>3336</v>
      </c>
      <c r="H94" s="235">
        <v>5436</v>
      </c>
    </row>
    <row r="95" spans="2:8" ht="14.25">
      <c r="B95" s="177">
        <v>44640</v>
      </c>
      <c r="C95" s="178">
        <v>20904</v>
      </c>
      <c r="D95" s="178">
        <v>43217</v>
      </c>
      <c r="E95" s="179">
        <v>64121</v>
      </c>
      <c r="F95" s="180">
        <v>312</v>
      </c>
      <c r="G95" s="178">
        <v>2891</v>
      </c>
      <c r="H95" s="179">
        <v>3203</v>
      </c>
    </row>
    <row r="96" spans="2:8" ht="14.25">
      <c r="B96" s="228">
        <v>44732</v>
      </c>
      <c r="C96" s="237">
        <f>'[1]contributors  '!$F$17</f>
        <v>11731</v>
      </c>
      <c r="D96" s="237">
        <f>'[1]contributors  '!$G$17</f>
        <v>25265</v>
      </c>
      <c r="E96" s="238">
        <f>C96+D96</f>
        <v>36996</v>
      </c>
      <c r="F96" s="239">
        <f>'[1]beneficiaries '!$F$18</f>
        <v>1280</v>
      </c>
      <c r="G96" s="237">
        <f>'[1]beneficiaries '!$G$18</f>
        <v>4137</v>
      </c>
      <c r="H96" s="238">
        <f>F96+G96</f>
        <v>5417</v>
      </c>
    </row>
    <row r="97" spans="2:8" ht="14.25">
      <c r="B97" s="177">
        <v>44834</v>
      </c>
      <c r="C97" s="178">
        <v>5030</v>
      </c>
      <c r="D97" s="178">
        <v>21186</v>
      </c>
      <c r="E97" s="179">
        <f>(C97+D97)</f>
        <v>26216</v>
      </c>
      <c r="F97" s="180">
        <v>379</v>
      </c>
      <c r="G97" s="178">
        <v>6501</v>
      </c>
      <c r="H97" s="179">
        <f>F97+G97</f>
        <v>6880</v>
      </c>
    </row>
    <row r="105" spans="2:8" ht="15.75" thickBot="1">
      <c r="B105" s="165" t="s">
        <v>122</v>
      </c>
      <c r="C105" s="126"/>
      <c r="D105" s="126"/>
      <c r="E105" s="59"/>
      <c r="F105" s="59"/>
      <c r="G105" s="59"/>
      <c r="H105" s="59"/>
    </row>
    <row r="106" spans="2:8" ht="12.75">
      <c r="B106" s="278" t="s">
        <v>67</v>
      </c>
      <c r="C106" s="280" t="s">
        <v>123</v>
      </c>
      <c r="D106" s="280"/>
      <c r="E106" s="281"/>
      <c r="F106" s="280" t="s">
        <v>124</v>
      </c>
      <c r="G106" s="281"/>
      <c r="H106" s="282"/>
    </row>
    <row r="107" spans="2:8" ht="12.75">
      <c r="B107" s="279"/>
      <c r="C107" s="243" t="s">
        <v>68</v>
      </c>
      <c r="D107" s="243" t="s">
        <v>69</v>
      </c>
      <c r="E107" s="243" t="s">
        <v>70</v>
      </c>
      <c r="F107" s="243" t="s">
        <v>68</v>
      </c>
      <c r="G107" s="243" t="s">
        <v>69</v>
      </c>
      <c r="H107" s="244" t="s">
        <v>70</v>
      </c>
    </row>
    <row r="108" spans="2:8" ht="12.75">
      <c r="B108" s="245">
        <v>43830</v>
      </c>
      <c r="C108" s="256"/>
      <c r="D108" s="256"/>
      <c r="E108" s="266">
        <v>127768</v>
      </c>
      <c r="F108" s="256"/>
      <c r="G108" s="256"/>
      <c r="H108" s="271" t="s">
        <v>125</v>
      </c>
    </row>
    <row r="109" spans="2:8" ht="12.75">
      <c r="B109" s="246">
        <v>44196</v>
      </c>
      <c r="C109" s="249"/>
      <c r="D109" s="249"/>
      <c r="E109" s="267" t="s">
        <v>126</v>
      </c>
      <c r="F109" s="249"/>
      <c r="G109" s="249"/>
      <c r="H109" s="272"/>
    </row>
    <row r="110" spans="2:8" ht="12.75">
      <c r="B110" s="245">
        <v>44377</v>
      </c>
      <c r="C110" s="276">
        <v>562848</v>
      </c>
      <c r="D110" s="247">
        <v>572300</v>
      </c>
      <c r="E110" s="277">
        <v>1135148</v>
      </c>
      <c r="F110" s="247">
        <v>39</v>
      </c>
      <c r="G110" s="247">
        <v>65</v>
      </c>
      <c r="H110" s="273">
        <v>104</v>
      </c>
    </row>
    <row r="111" spans="2:8" ht="12.75">
      <c r="B111" s="246">
        <v>44469</v>
      </c>
      <c r="C111" s="248">
        <v>627298</v>
      </c>
      <c r="D111" s="248">
        <v>618370</v>
      </c>
      <c r="E111" s="268">
        <v>1245668</v>
      </c>
      <c r="F111" s="249">
        <v>107</v>
      </c>
      <c r="G111" s="249">
        <v>194</v>
      </c>
      <c r="H111" s="272">
        <v>301</v>
      </c>
    </row>
    <row r="112" spans="2:8" ht="13.5" thickBot="1">
      <c r="B112" s="245">
        <v>44561</v>
      </c>
      <c r="C112" s="250">
        <v>697405.62</v>
      </c>
      <c r="D112" s="250">
        <v>725971.38</v>
      </c>
      <c r="E112" s="269">
        <v>1423377</v>
      </c>
      <c r="F112" s="250">
        <v>324</v>
      </c>
      <c r="G112" s="250">
        <v>237</v>
      </c>
      <c r="H112" s="269">
        <v>561</v>
      </c>
    </row>
    <row r="113" spans="2:8" ht="13.5" thickBot="1">
      <c r="B113" s="251">
        <v>44642</v>
      </c>
      <c r="C113" s="257">
        <v>811253</v>
      </c>
      <c r="D113" s="260" t="s">
        <v>130</v>
      </c>
      <c r="E113" s="270">
        <v>1597617</v>
      </c>
      <c r="F113" s="258">
        <v>446</v>
      </c>
      <c r="G113" s="258">
        <v>596</v>
      </c>
      <c r="H113" s="274">
        <v>1042</v>
      </c>
    </row>
    <row r="114" spans="2:8" ht="13.5" thickBot="1">
      <c r="B114" s="308">
        <v>44734</v>
      </c>
      <c r="C114" s="309" t="s">
        <v>127</v>
      </c>
      <c r="D114" s="309" t="s">
        <v>128</v>
      </c>
      <c r="E114" s="310">
        <v>1953249</v>
      </c>
      <c r="F114" s="259">
        <v>724</v>
      </c>
      <c r="G114" s="259" t="s">
        <v>120</v>
      </c>
      <c r="H114" s="275" t="s">
        <v>121</v>
      </c>
    </row>
    <row r="115" spans="2:8" ht="15" thickBot="1">
      <c r="B115" s="311">
        <v>44834</v>
      </c>
      <c r="C115" s="312">
        <v>1016252</v>
      </c>
      <c r="D115" s="313">
        <v>1038169</v>
      </c>
      <c r="E115" s="316">
        <v>2054421</v>
      </c>
      <c r="F115" s="314">
        <v>320</v>
      </c>
      <c r="G115" s="314">
        <v>255</v>
      </c>
      <c r="H115" s="315">
        <v>575</v>
      </c>
    </row>
  </sheetData>
  <sheetProtection/>
  <mergeCells count="10">
    <mergeCell ref="B106:B107"/>
    <mergeCell ref="C106:E106"/>
    <mergeCell ref="F106:H106"/>
    <mergeCell ref="B84:B86"/>
    <mergeCell ref="D7:F7"/>
    <mergeCell ref="G7:I7"/>
    <mergeCell ref="C7:C8"/>
    <mergeCell ref="C84:I85"/>
    <mergeCell ref="C86:E86"/>
    <mergeCell ref="F86:H86"/>
  </mergeCells>
  <printOptions/>
  <pageMargins left="0.7" right="0.7" top="0.75" bottom="0.75" header="0.3" footer="0.3"/>
  <pageSetup horizontalDpi="600" verticalDpi="600" orientation="portrait" scale="40" r:id="rId1"/>
  <headerFooter>
    <oddHeader>&amp;C 
</oddHeader>
    <oddFooter>&amp;C 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28"/>
  <sheetViews>
    <sheetView zoomScalePageLayoutView="0" workbookViewId="0" topLeftCell="A1">
      <selection activeCell="B16" sqref="B16"/>
    </sheetView>
  </sheetViews>
  <sheetFormatPr defaultColWidth="9.33203125" defaultRowHeight="12.75"/>
  <cols>
    <col min="1" max="1" width="3.33203125" style="1" customWidth="1"/>
    <col min="2" max="2" width="56.16015625" style="52" customWidth="1"/>
    <col min="3" max="16384" width="9.33203125" style="1" customWidth="1"/>
  </cols>
  <sheetData>
    <row r="1" ht="15.75">
      <c r="B1" s="47" t="s">
        <v>31</v>
      </c>
    </row>
    <row r="3" spans="2:46" ht="15.75"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</row>
    <row r="4" spans="2:46" ht="16.5" thickBot="1">
      <c r="B4" s="41"/>
      <c r="C4" s="42">
        <v>38779</v>
      </c>
      <c r="D4" s="42">
        <v>38871</v>
      </c>
      <c r="E4" s="42">
        <v>38963</v>
      </c>
      <c r="F4" s="42">
        <v>39054</v>
      </c>
      <c r="G4" s="42">
        <v>39144</v>
      </c>
      <c r="H4" s="42">
        <v>39236</v>
      </c>
      <c r="I4" s="42">
        <v>39328</v>
      </c>
      <c r="J4" s="42">
        <v>39419</v>
      </c>
      <c r="K4" s="42">
        <v>39510</v>
      </c>
      <c r="L4" s="42">
        <v>39602</v>
      </c>
      <c r="M4" s="42">
        <v>39694</v>
      </c>
      <c r="N4" s="42">
        <v>39785</v>
      </c>
      <c r="O4" s="42">
        <v>39875</v>
      </c>
      <c r="P4" s="42">
        <v>39967</v>
      </c>
      <c r="Q4" s="42">
        <v>40059</v>
      </c>
      <c r="R4" s="42">
        <v>40150</v>
      </c>
      <c r="S4" s="42">
        <v>40240</v>
      </c>
      <c r="T4" s="42">
        <v>40332</v>
      </c>
      <c r="U4" s="42">
        <v>40424</v>
      </c>
      <c r="V4" s="42">
        <v>40515</v>
      </c>
      <c r="W4" s="42">
        <v>40605</v>
      </c>
      <c r="X4" s="42">
        <v>40697</v>
      </c>
      <c r="Y4" s="42">
        <v>40789</v>
      </c>
      <c r="Z4" s="42">
        <v>40878</v>
      </c>
      <c r="AA4" s="42">
        <v>40969</v>
      </c>
      <c r="AB4" s="42">
        <v>41061</v>
      </c>
      <c r="AC4" s="42">
        <v>41153</v>
      </c>
      <c r="AD4" s="42">
        <v>41244</v>
      </c>
      <c r="AE4" s="42">
        <v>41334</v>
      </c>
      <c r="AF4" s="42">
        <v>41426</v>
      </c>
      <c r="AG4" s="42">
        <v>41518</v>
      </c>
      <c r="AH4" s="42">
        <v>41609</v>
      </c>
      <c r="AI4" s="42">
        <v>41699</v>
      </c>
      <c r="AJ4" s="42">
        <v>41791</v>
      </c>
      <c r="AK4" s="42">
        <v>41883</v>
      </c>
      <c r="AL4" s="42">
        <v>42004</v>
      </c>
      <c r="AM4" s="42">
        <v>42094</v>
      </c>
      <c r="AN4" s="42">
        <v>42185</v>
      </c>
      <c r="AO4" s="42">
        <v>42248</v>
      </c>
      <c r="AP4" s="42">
        <v>42369</v>
      </c>
      <c r="AQ4" s="42">
        <v>42460</v>
      </c>
      <c r="AR4" s="42">
        <v>42551</v>
      </c>
      <c r="AS4" s="42">
        <v>42643</v>
      </c>
      <c r="AT4" s="42">
        <v>42735</v>
      </c>
    </row>
    <row r="5" spans="1:41" s="44" customFormat="1" ht="15.75">
      <c r="A5" s="1"/>
      <c r="B5" s="43" t="s">
        <v>32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</row>
    <row r="6" spans="1:46" s="48" customFormat="1" ht="15.75">
      <c r="A6" s="48">
        <v>1</v>
      </c>
      <c r="B6" s="49" t="s">
        <v>46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1"/>
      <c r="AQ6" s="51"/>
      <c r="AR6" s="51"/>
      <c r="AS6" s="51"/>
      <c r="AT6" s="51"/>
    </row>
    <row r="7" spans="3:41" ht="15.75"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</row>
    <row r="8" spans="1:41" s="44" customFormat="1" ht="15.75">
      <c r="A8" s="1"/>
      <c r="B8" s="43" t="s">
        <v>33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</row>
    <row r="9" spans="1:46" s="48" customFormat="1" ht="15.75">
      <c r="A9" s="48">
        <v>2</v>
      </c>
      <c r="B9" s="49" t="s">
        <v>34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1"/>
      <c r="AQ9" s="51"/>
      <c r="AR9" s="51"/>
      <c r="AS9" s="51"/>
      <c r="AT9" s="51"/>
    </row>
    <row r="10" spans="2:46" ht="15.75">
      <c r="B10" s="54" t="s">
        <v>47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6"/>
      <c r="AQ10" s="56"/>
      <c r="AR10" s="56"/>
      <c r="AS10" s="56"/>
      <c r="AT10" s="56"/>
    </row>
    <row r="11" spans="2:46" ht="15.75">
      <c r="B11" s="54" t="s">
        <v>35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6"/>
      <c r="AQ11" s="56"/>
      <c r="AR11" s="56"/>
      <c r="AS11" s="56"/>
      <c r="AT11" s="56"/>
    </row>
    <row r="12" spans="2:46" ht="15.75">
      <c r="B12" s="54" t="s">
        <v>36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6"/>
      <c r="AQ12" s="56"/>
      <c r="AR12" s="56"/>
      <c r="AS12" s="56"/>
      <c r="AT12" s="56"/>
    </row>
    <row r="13" spans="3:41" ht="15.75"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</row>
    <row r="14" spans="1:41" s="44" customFormat="1" ht="15.75">
      <c r="A14" s="1"/>
      <c r="B14" s="43" t="s">
        <v>37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</row>
    <row r="15" spans="1:46" s="48" customFormat="1" ht="15.75">
      <c r="A15" s="48">
        <v>3</v>
      </c>
      <c r="B15" s="49" t="s">
        <v>38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1"/>
      <c r="AQ15" s="51"/>
      <c r="AR15" s="51"/>
      <c r="AS15" s="51"/>
      <c r="AT15" s="51"/>
    </row>
    <row r="16" spans="1:46" s="48" customFormat="1" ht="15.75">
      <c r="A16" s="48">
        <v>4</v>
      </c>
      <c r="B16" s="49" t="s">
        <v>39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1"/>
      <c r="AQ16" s="51"/>
      <c r="AR16" s="51"/>
      <c r="AS16" s="51"/>
      <c r="AT16" s="51"/>
    </row>
    <row r="17" spans="2:46" ht="15.75">
      <c r="B17" s="54" t="s">
        <v>40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6"/>
      <c r="AQ17" s="56"/>
      <c r="AR17" s="56"/>
      <c r="AS17" s="56"/>
      <c r="AT17" s="56"/>
    </row>
    <row r="18" spans="2:46" ht="15.75">
      <c r="B18" s="54" t="s">
        <v>41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6"/>
      <c r="AQ18" s="56"/>
      <c r="AR18" s="56"/>
      <c r="AS18" s="56"/>
      <c r="AT18" s="56"/>
    </row>
    <row r="19" spans="3:41" ht="15.75"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</row>
    <row r="20" spans="1:41" s="44" customFormat="1" ht="15.75">
      <c r="A20" s="1"/>
      <c r="B20" s="43" t="s">
        <v>42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</row>
    <row r="21" spans="2:46" ht="15.75">
      <c r="B21" s="54" t="s">
        <v>43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</row>
    <row r="22" spans="1:46" s="48" customFormat="1" ht="15.75">
      <c r="A22" s="48">
        <v>5</v>
      </c>
      <c r="B22" s="49" t="s">
        <v>50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</row>
    <row r="23" spans="2:46" ht="15.75">
      <c r="B23" s="54" t="s">
        <v>44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</row>
    <row r="24" spans="2:46" ht="15.75">
      <c r="B24" s="54" t="s">
        <v>45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</row>
    <row r="25" spans="2:46" ht="15.75">
      <c r="B25" s="54" t="s">
        <v>48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</row>
    <row r="26" spans="2:46" ht="16.5" thickBot="1">
      <c r="B26" s="57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</row>
    <row r="28" ht="15.75">
      <c r="B28" s="52" t="s">
        <v>49</v>
      </c>
    </row>
  </sheetData>
  <sheetProtection/>
  <printOptions/>
  <pageMargins left="0.7" right="0.7" top="0.75" bottom="0.75" header="0.3" footer="0.3"/>
  <pageSetup horizontalDpi="300" verticalDpi="300" orientation="portrait" r:id="rId1"/>
  <headerFooter>
    <oddHeader>&amp;C 
</oddHeader>
    <oddFooter>&amp;C 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N21"/>
  <sheetViews>
    <sheetView zoomScalePageLayoutView="0" workbookViewId="0" topLeftCell="A1">
      <selection activeCell="M10" sqref="M10"/>
    </sheetView>
  </sheetViews>
  <sheetFormatPr defaultColWidth="9.33203125" defaultRowHeight="12.75"/>
  <cols>
    <col min="1" max="1" width="9.33203125" style="59" customWidth="1"/>
    <col min="2" max="2" width="27.66015625" style="59" customWidth="1"/>
    <col min="3" max="3" width="15.5" style="60" customWidth="1"/>
    <col min="4" max="4" width="17.16015625" style="60" customWidth="1"/>
    <col min="5" max="5" width="15.5" style="60" customWidth="1"/>
    <col min="6" max="6" width="16.33203125" style="60" customWidth="1"/>
    <col min="7" max="7" width="17.33203125" style="60" customWidth="1"/>
    <col min="8" max="8" width="15.5" style="60" customWidth="1"/>
    <col min="9" max="9" width="9.33203125" style="59" customWidth="1"/>
    <col min="10" max="10" width="23.5" style="59" customWidth="1"/>
    <col min="11" max="11" width="22.16015625" style="59" customWidth="1"/>
    <col min="12" max="12" width="19" style="59" customWidth="1"/>
    <col min="13" max="13" width="23" style="59" customWidth="1"/>
    <col min="14" max="14" width="19.66015625" style="59" customWidth="1"/>
    <col min="15" max="16384" width="9.33203125" style="59" customWidth="1"/>
  </cols>
  <sheetData>
    <row r="2" ht="15.75" thickBot="1"/>
    <row r="3" spans="2:14" ht="16.5" customHeight="1" thickBot="1">
      <c r="B3" s="294" t="s">
        <v>51</v>
      </c>
      <c r="C3" s="296">
        <v>42369</v>
      </c>
      <c r="D3" s="296"/>
      <c r="E3" s="296"/>
      <c r="F3" s="297">
        <v>42735</v>
      </c>
      <c r="G3" s="296"/>
      <c r="H3" s="298"/>
      <c r="J3" s="299" t="s">
        <v>61</v>
      </c>
      <c r="K3" s="297">
        <v>42369</v>
      </c>
      <c r="L3" s="298"/>
      <c r="M3" s="297">
        <v>42735</v>
      </c>
      <c r="N3" s="298"/>
    </row>
    <row r="4" spans="2:14" ht="16.5" customHeight="1" thickBot="1">
      <c r="B4" s="295"/>
      <c r="C4" s="61" t="s">
        <v>52</v>
      </c>
      <c r="D4" s="62" t="s">
        <v>53</v>
      </c>
      <c r="E4" s="62" t="s">
        <v>5</v>
      </c>
      <c r="F4" s="63" t="s">
        <v>52</v>
      </c>
      <c r="G4" s="62" t="s">
        <v>53</v>
      </c>
      <c r="H4" s="64" t="s">
        <v>5</v>
      </c>
      <c r="J4" s="300"/>
      <c r="K4" s="112" t="s">
        <v>59</v>
      </c>
      <c r="L4" s="117" t="s">
        <v>60</v>
      </c>
      <c r="M4" s="112" t="s">
        <v>59</v>
      </c>
      <c r="N4" s="117" t="s">
        <v>60</v>
      </c>
    </row>
    <row r="5" spans="2:14" ht="15">
      <c r="B5" s="65" t="s">
        <v>54</v>
      </c>
      <c r="C5" s="66">
        <v>1090715</v>
      </c>
      <c r="D5" s="67">
        <v>205811</v>
      </c>
      <c r="E5" s="68">
        <f>C5+D5</f>
        <v>1296526</v>
      </c>
      <c r="F5" s="69">
        <v>1200301</v>
      </c>
      <c r="G5" s="70">
        <v>166147</v>
      </c>
      <c r="H5" s="71">
        <f>F5+G5</f>
        <v>1366448</v>
      </c>
      <c r="J5" s="65" t="s">
        <v>54</v>
      </c>
      <c r="K5" s="122">
        <v>1296526</v>
      </c>
      <c r="L5" s="118">
        <v>1367209</v>
      </c>
      <c r="M5" s="122">
        <v>1366448</v>
      </c>
      <c r="N5" s="118">
        <v>1381993</v>
      </c>
    </row>
    <row r="6" spans="2:14" ht="15">
      <c r="B6" s="72" t="s">
        <v>55</v>
      </c>
      <c r="C6" s="73">
        <v>839834</v>
      </c>
      <c r="D6" s="74">
        <v>134364</v>
      </c>
      <c r="E6" s="75">
        <f>C6+D6</f>
        <v>974198</v>
      </c>
      <c r="F6" s="76">
        <v>940489</v>
      </c>
      <c r="G6" s="77">
        <v>103172</v>
      </c>
      <c r="H6" s="78">
        <f>F6+G6</f>
        <v>1043661</v>
      </c>
      <c r="J6" s="72" t="s">
        <v>55</v>
      </c>
      <c r="K6" s="123">
        <v>974198</v>
      </c>
      <c r="L6" s="119">
        <v>1025235</v>
      </c>
      <c r="M6" s="123">
        <v>1043661</v>
      </c>
      <c r="N6" s="119">
        <v>1057285</v>
      </c>
    </row>
    <row r="7" spans="2:14" ht="15.75" thickBot="1">
      <c r="B7" s="79" t="s">
        <v>56</v>
      </c>
      <c r="C7" s="80">
        <v>187234</v>
      </c>
      <c r="D7" s="81">
        <v>33146</v>
      </c>
      <c r="E7" s="82">
        <f>C7+D7</f>
        <v>220380</v>
      </c>
      <c r="F7" s="83">
        <v>208862</v>
      </c>
      <c r="G7" s="84">
        <v>11132</v>
      </c>
      <c r="H7" s="85">
        <f>F7+G7</f>
        <v>219994</v>
      </c>
      <c r="J7" s="79" t="s">
        <v>56</v>
      </c>
      <c r="K7" s="124">
        <v>220380</v>
      </c>
      <c r="L7" s="120">
        <v>244996</v>
      </c>
      <c r="M7" s="124">
        <v>219994</v>
      </c>
      <c r="N7" s="120">
        <v>215627</v>
      </c>
    </row>
    <row r="8" spans="2:14" ht="15.75" thickBot="1">
      <c r="B8" s="86" t="s">
        <v>5</v>
      </c>
      <c r="C8" s="87">
        <v>2117783</v>
      </c>
      <c r="D8" s="88">
        <f>SUM(D5:D7)</f>
        <v>373321</v>
      </c>
      <c r="E8" s="88">
        <f>C8+D8</f>
        <v>2491104</v>
      </c>
      <c r="F8" s="89">
        <v>2349652</v>
      </c>
      <c r="G8" s="88">
        <f>SUM(G5:G7)</f>
        <v>280451</v>
      </c>
      <c r="H8" s="90">
        <f>F8+G8</f>
        <v>2630103</v>
      </c>
      <c r="J8" s="86" t="s">
        <v>5</v>
      </c>
      <c r="K8" s="125">
        <v>2491104</v>
      </c>
      <c r="L8" s="121">
        <v>2637440</v>
      </c>
      <c r="M8" s="125">
        <v>2630103</v>
      </c>
      <c r="N8" s="121">
        <v>2654905</v>
      </c>
    </row>
    <row r="9" spans="2:14" s="93" customFormat="1" ht="15.75" thickBot="1">
      <c r="B9" s="91"/>
      <c r="C9" s="92"/>
      <c r="D9" s="92"/>
      <c r="E9" s="92"/>
      <c r="F9" s="92"/>
      <c r="G9" s="92"/>
      <c r="H9" s="92"/>
      <c r="J9" s="91"/>
      <c r="K9" s="92"/>
      <c r="L9" s="92"/>
      <c r="M9" s="92"/>
      <c r="N9" s="92"/>
    </row>
    <row r="10" spans="2:14" ht="15" customHeight="1" thickBot="1">
      <c r="B10" s="294" t="s">
        <v>58</v>
      </c>
      <c r="C10" s="296">
        <v>42369</v>
      </c>
      <c r="D10" s="296"/>
      <c r="E10" s="296"/>
      <c r="F10" s="297">
        <v>42735</v>
      </c>
      <c r="G10" s="296"/>
      <c r="H10" s="298"/>
      <c r="J10" s="91"/>
      <c r="K10" s="92"/>
      <c r="L10" s="92"/>
      <c r="M10" s="92" t="e">
        <f>#REF!-Sheet1!M8</f>
        <v>#REF!</v>
      </c>
      <c r="N10" s="92"/>
    </row>
    <row r="11" spans="2:14" ht="16.5" customHeight="1" thickBot="1">
      <c r="B11" s="295"/>
      <c r="C11" s="112" t="s">
        <v>52</v>
      </c>
      <c r="D11" s="113" t="s">
        <v>53</v>
      </c>
      <c r="E11" s="112" t="s">
        <v>5</v>
      </c>
      <c r="F11" s="63" t="s">
        <v>52</v>
      </c>
      <c r="G11" s="62" t="s">
        <v>53</v>
      </c>
      <c r="H11" s="64" t="s">
        <v>5</v>
      </c>
      <c r="J11" s="91"/>
      <c r="K11" s="92"/>
      <c r="L11" s="92"/>
      <c r="M11" s="92"/>
      <c r="N11" s="92"/>
    </row>
    <row r="12" spans="2:14" ht="15">
      <c r="B12" s="65" t="s">
        <v>54</v>
      </c>
      <c r="C12" s="66">
        <v>1207151</v>
      </c>
      <c r="D12" s="114">
        <v>160058</v>
      </c>
      <c r="E12" s="68">
        <f>C12+D12</f>
        <v>1367209</v>
      </c>
      <c r="F12" s="69">
        <v>1274222</v>
      </c>
      <c r="G12" s="70">
        <v>107771</v>
      </c>
      <c r="H12" s="71">
        <f>F12+G12</f>
        <v>1381993</v>
      </c>
      <c r="J12" s="91"/>
      <c r="K12" s="92"/>
      <c r="L12" s="92"/>
      <c r="M12" s="92"/>
      <c r="N12" s="92"/>
    </row>
    <row r="13" spans="2:14" ht="15">
      <c r="B13" s="94" t="s">
        <v>55</v>
      </c>
      <c r="C13" s="73">
        <v>919253</v>
      </c>
      <c r="D13" s="115">
        <v>105982</v>
      </c>
      <c r="E13" s="75">
        <f>C13+D13</f>
        <v>1025235</v>
      </c>
      <c r="F13" s="76">
        <v>991005</v>
      </c>
      <c r="G13" s="77">
        <v>66280</v>
      </c>
      <c r="H13" s="78">
        <f>F13+G13</f>
        <v>1057285</v>
      </c>
      <c r="J13" s="91"/>
      <c r="K13" s="92"/>
      <c r="L13" s="92"/>
      <c r="M13" s="92"/>
      <c r="N13" s="92"/>
    </row>
    <row r="14" spans="2:14" ht="15.75" thickBot="1">
      <c r="B14" s="95" t="s">
        <v>56</v>
      </c>
      <c r="C14" s="80">
        <v>186544</v>
      </c>
      <c r="D14" s="116">
        <v>58452</v>
      </c>
      <c r="E14" s="82">
        <f>C14+D14</f>
        <v>244996</v>
      </c>
      <c r="F14" s="96">
        <v>207865</v>
      </c>
      <c r="G14" s="84">
        <v>7762</v>
      </c>
      <c r="H14" s="97">
        <f>F14+G14</f>
        <v>215627</v>
      </c>
      <c r="J14" s="91"/>
      <c r="K14" s="92"/>
      <c r="L14" s="92"/>
      <c r="M14" s="92"/>
      <c r="N14" s="92"/>
    </row>
    <row r="15" spans="2:14" ht="15.75" thickBot="1">
      <c r="B15" s="86" t="s">
        <v>5</v>
      </c>
      <c r="C15" s="87">
        <v>2312948</v>
      </c>
      <c r="D15" s="88">
        <f>SUM(D12:D14)</f>
        <v>324492</v>
      </c>
      <c r="E15" s="88">
        <f>C15+D15</f>
        <v>2637440</v>
      </c>
      <c r="F15" s="89">
        <v>2473092</v>
      </c>
      <c r="G15" s="88">
        <f>SUM(G12:G14)</f>
        <v>181813</v>
      </c>
      <c r="H15" s="90">
        <f>F15+G15</f>
        <v>2654905</v>
      </c>
      <c r="J15" s="93"/>
      <c r="K15" s="93"/>
      <c r="L15" s="93"/>
      <c r="M15" s="93"/>
      <c r="N15" s="93"/>
    </row>
    <row r="16" spans="2:14" s="93" customFormat="1" ht="15.75" thickBot="1">
      <c r="B16" s="91"/>
      <c r="C16" s="92"/>
      <c r="D16" s="92"/>
      <c r="E16" s="92"/>
      <c r="F16" s="92"/>
      <c r="G16" s="92"/>
      <c r="H16" s="92"/>
      <c r="J16" s="59"/>
      <c r="K16" s="59"/>
      <c r="L16" s="59"/>
      <c r="M16" s="59"/>
      <c r="N16" s="59"/>
    </row>
    <row r="17" spans="2:8" ht="27.75" thickBot="1">
      <c r="B17" s="98" t="s">
        <v>57</v>
      </c>
      <c r="C17" s="99">
        <v>42369</v>
      </c>
      <c r="D17" s="62"/>
      <c r="E17" s="62"/>
      <c r="F17" s="64">
        <v>42735</v>
      </c>
      <c r="G17" s="62"/>
      <c r="H17" s="62"/>
    </row>
    <row r="18" spans="2:8" ht="15">
      <c r="B18" s="100" t="s">
        <v>54</v>
      </c>
      <c r="C18" s="101">
        <v>747602</v>
      </c>
      <c r="D18" s="67"/>
      <c r="E18" s="67"/>
      <c r="F18" s="102">
        <v>841414</v>
      </c>
      <c r="G18" s="67"/>
      <c r="H18" s="67"/>
    </row>
    <row r="19" spans="2:8" ht="15">
      <c r="B19" s="103" t="s">
        <v>55</v>
      </c>
      <c r="C19" s="104">
        <v>576035</v>
      </c>
      <c r="D19" s="74"/>
      <c r="E19" s="74"/>
      <c r="F19" s="105">
        <v>661945</v>
      </c>
      <c r="G19" s="74"/>
      <c r="H19" s="74"/>
    </row>
    <row r="20" spans="2:8" ht="15.75" thickBot="1">
      <c r="B20" s="106" t="s">
        <v>56</v>
      </c>
      <c r="C20" s="107">
        <v>140717</v>
      </c>
      <c r="D20" s="108"/>
      <c r="E20" s="108"/>
      <c r="F20" s="109">
        <v>162727</v>
      </c>
      <c r="G20" s="108"/>
      <c r="H20" s="108"/>
    </row>
    <row r="21" spans="2:8" ht="15.75" thickBot="1">
      <c r="B21" s="110" t="s">
        <v>5</v>
      </c>
      <c r="C21" s="111">
        <v>1464354</v>
      </c>
      <c r="D21" s="88">
        <f>SUM(D18:D20)</f>
        <v>0</v>
      </c>
      <c r="E21" s="88"/>
      <c r="F21" s="90">
        <v>1666086</v>
      </c>
      <c r="G21" s="88"/>
      <c r="H21" s="88"/>
    </row>
  </sheetData>
  <sheetProtection/>
  <mergeCells count="9">
    <mergeCell ref="B10:B11"/>
    <mergeCell ref="C10:E10"/>
    <mergeCell ref="F10:H10"/>
    <mergeCell ref="J3:J4"/>
    <mergeCell ref="M3:N3"/>
    <mergeCell ref="K3:L3"/>
    <mergeCell ref="B3:B4"/>
    <mergeCell ref="C3:E3"/>
    <mergeCell ref="F3:H3"/>
  </mergeCells>
  <printOptions/>
  <pageMargins left="0.7" right="0.7" top="0.75" bottom="0.75" header="0.3" footer="0.3"/>
  <pageSetup horizontalDpi="300" verticalDpi="300" orientation="portrait" r:id="rId1"/>
  <headerFooter>
    <oddHeader>&amp;C 
</oddHeader>
    <oddFooter>&amp;C 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emukiza@bnr.rw</dc:creator>
  <cp:keywords/>
  <dc:description/>
  <cp:lastModifiedBy>Kayibanda, Rita</cp:lastModifiedBy>
  <cp:lastPrinted>2021-04-20T09:17:22Z</cp:lastPrinted>
  <dcterms:created xsi:type="dcterms:W3CDTF">2014-07-23T15:06:54Z</dcterms:created>
  <dcterms:modified xsi:type="dcterms:W3CDTF">2022-11-11T09:24:47Z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512f5058-0d59-4a98-b368-78086c64cdd8</vt:lpwstr>
  </property>
  <property fmtid="{D5CDD505-2E9C-101B-9397-08002B2CF9AE}" pid="3" name="Classification">
    <vt:lpwstr>PUBLIC</vt:lpwstr>
  </property>
</Properties>
</file>